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Structure="1"/>
  <bookViews>
    <workbookView xWindow="0" yWindow="252" windowWidth="15360" windowHeight="8280" tabRatio="720" firstSheet="1"/>
  </bookViews>
  <sheets>
    <sheet name="Instructions" sheetId="8" r:id="rId1"/>
    <sheet name="Natural Hazards" sheetId="1" r:id="rId2"/>
    <sheet name="Technological Hazards" sheetId="9" r:id="rId3"/>
    <sheet name="Human Hazards" sheetId="10" r:id="rId4"/>
    <sheet name="Hazardous Materials" sheetId="13" r:id="rId5"/>
    <sheet name="Summary" sheetId="2" r:id="rId6"/>
  </sheets>
  <calcPr calcId="145621"/>
</workbook>
</file>

<file path=xl/calcChain.xml><?xml version="1.0" encoding="utf-8"?>
<calcChain xmlns="http://schemas.openxmlformats.org/spreadsheetml/2006/main">
  <c r="I15" i="13" l="1"/>
  <c r="I13" i="13"/>
  <c r="I14" i="13"/>
  <c r="A20" i="13"/>
  <c r="A19" i="13"/>
  <c r="E20" i="13"/>
  <c r="D20" i="13"/>
  <c r="C20" i="13"/>
  <c r="I16" i="13" s="1"/>
  <c r="C16" i="13"/>
  <c r="D16" i="13"/>
  <c r="E16" i="13"/>
  <c r="F16" i="13"/>
  <c r="G16" i="13"/>
  <c r="H16" i="13"/>
  <c r="B16" i="13"/>
  <c r="I8" i="13"/>
  <c r="I9" i="13"/>
  <c r="I10" i="13"/>
  <c r="I11" i="13"/>
  <c r="I12" i="13"/>
  <c r="I7" i="13"/>
  <c r="G17" i="10"/>
  <c r="E20" i="10"/>
  <c r="A20" i="10"/>
  <c r="A19" i="10"/>
  <c r="D20" i="10"/>
  <c r="C20" i="10"/>
  <c r="I17" i="10" s="1"/>
  <c r="I8" i="10"/>
  <c r="I9" i="10"/>
  <c r="I10" i="10"/>
  <c r="I11" i="10"/>
  <c r="I12" i="10"/>
  <c r="I13" i="10"/>
  <c r="I14" i="10"/>
  <c r="I15" i="10"/>
  <c r="I16" i="10"/>
  <c r="C17" i="10"/>
  <c r="D17" i="10"/>
  <c r="E17" i="10"/>
  <c r="F17" i="10"/>
  <c r="H17" i="10"/>
  <c r="B17" i="10"/>
  <c r="I7" i="10"/>
  <c r="I17" i="1"/>
  <c r="I20" i="1"/>
  <c r="I21" i="1"/>
  <c r="A26" i="1"/>
  <c r="A25" i="1"/>
  <c r="E26" i="1"/>
  <c r="B4" i="2" s="1"/>
  <c r="D26" i="1"/>
  <c r="C26" i="1" s="1"/>
  <c r="I7" i="1"/>
  <c r="I8" i="1"/>
  <c r="I9" i="1"/>
  <c r="I10" i="1"/>
  <c r="I11" i="1"/>
  <c r="I12" i="1"/>
  <c r="I13" i="1"/>
  <c r="I14" i="1"/>
  <c r="I15" i="1"/>
  <c r="I16" i="1"/>
  <c r="I18" i="1"/>
  <c r="I19" i="1"/>
  <c r="I22" i="1"/>
  <c r="C23" i="1"/>
  <c r="D23" i="1"/>
  <c r="E23" i="1"/>
  <c r="F23" i="1"/>
  <c r="G23" i="1"/>
  <c r="H23" i="1"/>
  <c r="B23" i="1"/>
  <c r="D6" i="2"/>
  <c r="E4" i="2"/>
  <c r="E3" i="2"/>
  <c r="D4" i="2"/>
  <c r="D3" i="2"/>
  <c r="A28" i="9"/>
  <c r="F3" i="2" s="1"/>
  <c r="D29" i="9"/>
  <c r="C3" i="2"/>
  <c r="E29" i="9"/>
  <c r="C4" i="2" s="1"/>
  <c r="A29" i="9"/>
  <c r="F4" i="2" s="1"/>
  <c r="I13" i="9"/>
  <c r="I20" i="9"/>
  <c r="C26" i="9"/>
  <c r="D26" i="9"/>
  <c r="E26" i="9"/>
  <c r="F26" i="9"/>
  <c r="G26" i="9"/>
  <c r="H26" i="9"/>
  <c r="B26" i="9"/>
  <c r="I7" i="9"/>
  <c r="I8" i="9"/>
  <c r="I9" i="9"/>
  <c r="I10" i="9"/>
  <c r="I11" i="9"/>
  <c r="I12" i="9"/>
  <c r="I14" i="9"/>
  <c r="I15" i="9"/>
  <c r="I16" i="9"/>
  <c r="I17" i="9"/>
  <c r="I18" i="9"/>
  <c r="I19" i="9"/>
  <c r="I21" i="9"/>
  <c r="I22" i="9"/>
  <c r="I23" i="9"/>
  <c r="I24" i="9"/>
  <c r="I25" i="9"/>
  <c r="F6" i="2" l="1"/>
  <c r="I23" i="1"/>
  <c r="B6" i="2"/>
  <c r="B3" i="2"/>
  <c r="C29" i="9"/>
  <c r="E6" i="2"/>
  <c r="I26" i="9" l="1"/>
  <c r="C6" i="2"/>
</calcChain>
</file>

<file path=xl/sharedStrings.xml><?xml version="1.0" encoding="utf-8"?>
<sst xmlns="http://schemas.openxmlformats.org/spreadsheetml/2006/main" count="252" uniqueCount="160">
  <si>
    <t>EVENT</t>
  </si>
  <si>
    <t>PROBABILITY</t>
  </si>
  <si>
    <t>Hurricane</t>
  </si>
  <si>
    <t>Tornado</t>
  </si>
  <si>
    <t>Severe Thunderstorm</t>
  </si>
  <si>
    <t>Snow Fall</t>
  </si>
  <si>
    <t>Blizzard</t>
  </si>
  <si>
    <t>Ice Storm</t>
  </si>
  <si>
    <t>Earthquake</t>
  </si>
  <si>
    <t>Tidal Wave</t>
  </si>
  <si>
    <t>Temperature Extremes</t>
  </si>
  <si>
    <t>Drought</t>
  </si>
  <si>
    <t>Flood, External</t>
  </si>
  <si>
    <t>Wild Fire</t>
  </si>
  <si>
    <t>Landslide</t>
  </si>
  <si>
    <t>Volcano</t>
  </si>
  <si>
    <t>Epidemic</t>
  </si>
  <si>
    <t>Electrical Failure</t>
  </si>
  <si>
    <t>Generator Failure</t>
  </si>
  <si>
    <t>Transportation Failure</t>
  </si>
  <si>
    <t>Fuel Shortage</t>
  </si>
  <si>
    <t>Natural Gas Failure</t>
  </si>
  <si>
    <t>Water Failure</t>
  </si>
  <si>
    <t>Sewer Failure</t>
  </si>
  <si>
    <t>Steam Failure</t>
  </si>
  <si>
    <t>Fire Alarm Failure</t>
  </si>
  <si>
    <t>Communications Failure</t>
  </si>
  <si>
    <t>Medical Gas Failure</t>
  </si>
  <si>
    <t>Medical Vacuum Failure</t>
  </si>
  <si>
    <t>HVAC Failure</t>
  </si>
  <si>
    <t>Information Systems Failure</t>
  </si>
  <si>
    <t>Fire, Internal</t>
  </si>
  <si>
    <t>Flood, Internal</t>
  </si>
  <si>
    <t>Hazmat Exposure, Internal</t>
  </si>
  <si>
    <t>Structural Damage</t>
  </si>
  <si>
    <t>Mass Casualty Incident (trauma)</t>
  </si>
  <si>
    <t>Mass Casualty Incident (medical/infectious)</t>
  </si>
  <si>
    <t>Terrorism, Biological</t>
  </si>
  <si>
    <t>VIP Situation</t>
  </si>
  <si>
    <t>Infant Abduction</t>
  </si>
  <si>
    <t>Hostage Situation</t>
  </si>
  <si>
    <t>Civil Disturbance</t>
  </si>
  <si>
    <t>Labor Action</t>
  </si>
  <si>
    <t>Forensic Admission</t>
  </si>
  <si>
    <t>Bomb Threat</t>
  </si>
  <si>
    <t>Terrorism, Chemical</t>
  </si>
  <si>
    <t xml:space="preserve"> </t>
  </si>
  <si>
    <t>Natural</t>
  </si>
  <si>
    <t>Technological</t>
  </si>
  <si>
    <t>Human</t>
  </si>
  <si>
    <t>Hazmat</t>
  </si>
  <si>
    <t>SUMMARY OF MEDICAL CENTER HAZARDS ANALYSIS</t>
  </si>
  <si>
    <t>Supply Shortage</t>
  </si>
  <si>
    <t>INSTRUCTIONS:</t>
  </si>
  <si>
    <t>Known risk</t>
  </si>
  <si>
    <t>Historical data</t>
  </si>
  <si>
    <t>Manufacturer/vendor statistics</t>
  </si>
  <si>
    <t>Status of current plans</t>
  </si>
  <si>
    <t>Training status</t>
  </si>
  <si>
    <t>Insurance</t>
  </si>
  <si>
    <t>Availability of back-up systems</t>
  </si>
  <si>
    <t>Community resources</t>
  </si>
  <si>
    <t>Medical Center Hazard and Vulnerability Analysis</t>
  </si>
  <si>
    <t>PROPERTY IMPACT</t>
  </si>
  <si>
    <t>HUMAN IMPACT</t>
  </si>
  <si>
    <t>BUSINESS IMPACT</t>
  </si>
  <si>
    <t>PREPARED-NESS</t>
  </si>
  <si>
    <t>RISK</t>
  </si>
  <si>
    <t xml:space="preserve">AVERAGE </t>
  </si>
  <si>
    <t>Possibility of death or injury</t>
  </si>
  <si>
    <t>Physical losses and damages</t>
  </si>
  <si>
    <t>Preplanning</t>
  </si>
  <si>
    <t>Likelihood this will occur</t>
  </si>
  <si>
    <t>NATURALLY OCCURRING EVENTS</t>
  </si>
  <si>
    <t>Community/    Mutual Aid staff and supplies</t>
  </si>
  <si>
    <t>Relative threat*</t>
  </si>
  <si>
    <t>HAZARD AND VULNERABILITY ASSESSMENT TOOL</t>
  </si>
  <si>
    <t>HUMAN RELATED EVENTS</t>
  </si>
  <si>
    <t>TECHNOLOGIC EVENTS</t>
  </si>
  <si>
    <t>EVENTS INVOLVING HAZARDOUS MATERIALS</t>
  </si>
  <si>
    <t xml:space="preserve">0 = N/A                   1 = Low                   2 = Moderate            3 = High     </t>
  </si>
  <si>
    <t xml:space="preserve">0 = N/A                    1 = Low                   2 = Moderate            3 = High     </t>
  </si>
  <si>
    <t xml:space="preserve">0 = N/A                 1 = Low                  2 = Moderate            3 = High     </t>
  </si>
  <si>
    <t xml:space="preserve">SCORE                              </t>
  </si>
  <si>
    <t xml:space="preserve">0 = N/A                  1 = Low                  2 = Moderate            3 = High     </t>
  </si>
  <si>
    <t>Scope of response capability</t>
  </si>
  <si>
    <t>Historical evaluation of response success</t>
  </si>
  <si>
    <t>Potential for staff death or injury</t>
  </si>
  <si>
    <t>Potential for patient death or injury</t>
  </si>
  <si>
    <t>Business interruption</t>
  </si>
  <si>
    <t>Employees unable to report to work</t>
  </si>
  <si>
    <t>Customers unable to reach facility</t>
  </si>
  <si>
    <t>Imposition of fines and penalties or legal costs</t>
  </si>
  <si>
    <t>Cost to replace</t>
  </si>
  <si>
    <t>Cost to set up temporary replacement</t>
  </si>
  <si>
    <t>Cost to repair</t>
  </si>
  <si>
    <t>Staff availability</t>
  </si>
  <si>
    <t>Coordination with local and state agencies</t>
  </si>
  <si>
    <t>Coordination with proximal health care facilities</t>
  </si>
  <si>
    <t>Coordination with treatment specific facilities</t>
  </si>
  <si>
    <t>Coordination with MOB's</t>
  </si>
  <si>
    <t>Evaluate potential for event and response among the following categories using</t>
  </si>
  <si>
    <t>Time to marshal an on-scene response</t>
  </si>
  <si>
    <t>Company in violation of contractual agreements</t>
  </si>
  <si>
    <t>Interruption of critical supplies</t>
  </si>
  <si>
    <t>Interruption of product distribution</t>
  </si>
  <si>
    <t>SEVERITY = (MAGNITUDE - MITIGATION)</t>
  </si>
  <si>
    <t>INTERNAL RESPONSE</t>
  </si>
  <si>
    <t>EXTERNAL RESPONSE</t>
  </si>
  <si>
    <t>Time, effectivness, resouces</t>
  </si>
  <si>
    <t>0 - 100%</t>
  </si>
  <si>
    <t>AVERAGE SCORE</t>
  </si>
  <si>
    <t>RISK  =  PROBABILITY * SEVERITY</t>
  </si>
  <si>
    <t>0 = N/A                       1 = High                     2 = Moderate           3 = Low or none</t>
  </si>
  <si>
    <t>0 = N/A                      1 = High                     2 = Moderate               3 = Low or none</t>
  </si>
  <si>
    <t>0 = N/A                            1 = High                     2 = Moderate               3 = Low or none</t>
  </si>
  <si>
    <t>Dam Inundation</t>
  </si>
  <si>
    <t>*Threat increases with percentage.</t>
  </si>
  <si>
    <t>Probability</t>
  </si>
  <si>
    <t>Severity</t>
  </si>
  <si>
    <r>
      <t xml:space="preserve">Hazard Specific Relative Risk:                            </t>
    </r>
    <r>
      <rPr>
        <i/>
        <sz val="8"/>
        <rFont val="Arial"/>
        <family val="2"/>
      </rPr>
      <t xml:space="preserve">            </t>
    </r>
  </si>
  <si>
    <t>0 = N/A                            1 = High                          2 = Moderate                 3 = Low or none</t>
  </si>
  <si>
    <t>Large Internal Spill</t>
  </si>
  <si>
    <t>Chemical Exposure, External</t>
  </si>
  <si>
    <t>Terrorism, Radiologic</t>
  </si>
  <si>
    <t>Small-Medium Sized Internal Spill</t>
  </si>
  <si>
    <r>
      <t>Mass Casualty Hazmat Incident</t>
    </r>
    <r>
      <rPr>
        <i/>
        <sz val="8"/>
        <rFont val="Arial"/>
        <family val="2"/>
      </rPr>
      <t xml:space="preserve"> (From historic events at your MC with &gt;= 5 victims)</t>
    </r>
  </si>
  <si>
    <r>
      <t xml:space="preserve">Small Casualty Hazmat Incident </t>
    </r>
    <r>
      <rPr>
        <i/>
        <sz val="8"/>
        <rFont val="Arial"/>
        <family val="2"/>
      </rPr>
      <t>(From historic events at your MC with &lt; 5 victims)</t>
    </r>
  </si>
  <si>
    <t xml:space="preserve">Radiologic Exposure, Internal </t>
  </si>
  <si>
    <t>Radiologic Exposure, External</t>
  </si>
  <si>
    <t>Interuption of services</t>
  </si>
  <si>
    <t>Total for Facility</t>
  </si>
  <si>
    <t>Time to recover</t>
  </si>
  <si>
    <t>Reputation and public image</t>
  </si>
  <si>
    <t>Financial impact/burden</t>
  </si>
  <si>
    <t>Frequency of drills</t>
  </si>
  <si>
    <t>Availability of alternate sources for critical supplies/services</t>
  </si>
  <si>
    <t>Types of supplies on hand/will they meet need?</t>
  </si>
  <si>
    <t>Volume of supplies on hand/will they meet need?</t>
  </si>
  <si>
    <t>Internal resources ability to withstand disasters/survivability</t>
  </si>
  <si>
    <t>Types of agreements with community agencies/drills?</t>
  </si>
  <si>
    <r>
      <t xml:space="preserve">Issues to consider for </t>
    </r>
    <r>
      <rPr>
        <b/>
        <sz val="11"/>
        <rFont val="Arial"/>
        <family val="2"/>
      </rPr>
      <t>probability</t>
    </r>
    <r>
      <rPr>
        <sz val="11"/>
        <rFont val="Arial"/>
        <family val="2"/>
      </rPr>
      <t xml:space="preserve"> include, but are not limited to:</t>
    </r>
  </si>
  <si>
    <r>
      <t xml:space="preserve">Issues to consider for </t>
    </r>
    <r>
      <rPr>
        <b/>
        <sz val="11"/>
        <rFont val="Arial"/>
        <family val="2"/>
      </rPr>
      <t>response</t>
    </r>
    <r>
      <rPr>
        <sz val="11"/>
        <rFont val="Arial"/>
        <family val="2"/>
      </rPr>
      <t xml:space="preserve"> include, but are not limited to:</t>
    </r>
  </si>
  <si>
    <r>
      <t xml:space="preserve">Issues to consider for </t>
    </r>
    <r>
      <rPr>
        <b/>
        <sz val="11"/>
        <rFont val="Arial"/>
        <family val="2"/>
      </rPr>
      <t>human impact</t>
    </r>
    <r>
      <rPr>
        <sz val="11"/>
        <rFont val="Arial"/>
        <family val="2"/>
      </rPr>
      <t xml:space="preserve"> include, but are not limited to:</t>
    </r>
  </si>
  <si>
    <r>
      <t xml:space="preserve">Issues to consider for </t>
    </r>
    <r>
      <rPr>
        <b/>
        <sz val="11"/>
        <rFont val="Arial"/>
        <family val="2"/>
      </rPr>
      <t>property impact</t>
    </r>
    <r>
      <rPr>
        <sz val="11"/>
        <rFont val="Arial"/>
        <family val="2"/>
      </rPr>
      <t xml:space="preserve"> include, but are not limited to:</t>
    </r>
  </si>
  <si>
    <r>
      <t xml:space="preserve">Issues to consider for </t>
    </r>
    <r>
      <rPr>
        <b/>
        <sz val="11"/>
        <rFont val="Arial"/>
        <family val="2"/>
      </rPr>
      <t>business impact</t>
    </r>
    <r>
      <rPr>
        <sz val="11"/>
        <rFont val="Arial"/>
        <family val="2"/>
      </rPr>
      <t xml:space="preserve"> include, but are not limited to:</t>
    </r>
  </si>
  <si>
    <r>
      <t xml:space="preserve">Issues to consider for </t>
    </r>
    <r>
      <rPr>
        <b/>
        <sz val="11"/>
        <rFont val="Arial"/>
        <family val="2"/>
      </rPr>
      <t>preparedness</t>
    </r>
    <r>
      <rPr>
        <sz val="11"/>
        <rFont val="Arial"/>
        <family val="2"/>
      </rPr>
      <t xml:space="preserve"> include, but are not limited to:</t>
    </r>
  </si>
  <si>
    <r>
      <t xml:space="preserve">Issues to consider for </t>
    </r>
    <r>
      <rPr>
        <b/>
        <sz val="11"/>
        <rFont val="Arial"/>
        <family val="2"/>
      </rPr>
      <t>internal resources</t>
    </r>
    <r>
      <rPr>
        <sz val="11"/>
        <rFont val="Arial"/>
        <family val="2"/>
      </rPr>
      <t xml:space="preserve"> include, but are not limited to:</t>
    </r>
  </si>
  <si>
    <r>
      <t xml:space="preserve">Issues to consider for </t>
    </r>
    <r>
      <rPr>
        <b/>
        <sz val="11"/>
        <rFont val="Arial"/>
        <family val="2"/>
      </rPr>
      <t>external resources</t>
    </r>
    <r>
      <rPr>
        <sz val="11"/>
        <rFont val="Arial"/>
        <family val="2"/>
      </rPr>
      <t xml:space="preserve"> include, but are not limited to:</t>
    </r>
  </si>
  <si>
    <t xml:space="preserve">organizations using this tool are solely responsible for any hazard assessment and </t>
  </si>
  <si>
    <t xml:space="preserve">substitute for a comprehensive emergency preparedness program.  Individuals or </t>
  </si>
  <si>
    <t xml:space="preserve">the hazard specific scale.  Assume each event incident occurs at the worst </t>
  </si>
  <si>
    <t>possible time (e.g. during peak patient loads).</t>
  </si>
  <si>
    <t>This document is a sample Hazard Vulnerability Analysis tool.  It is not a</t>
  </si>
  <si>
    <t>compliance with applicable laws and regulations.</t>
  </si>
  <si>
    <t xml:space="preserve">Complete all worksheets including Natural, Technological, Human and Hazmat.  </t>
  </si>
  <si>
    <t>The summary section will automatically provide your specific and overall relative threat.</t>
  </si>
  <si>
    <t xml:space="preserve">This document is a sample Hazard Vulnerability Analysis tool.  It is not asubstitute for a comprehensive emergency preparedness program.  </t>
  </si>
  <si>
    <t>Individuals or organizations using this tool are solely responsible for any hazard assessment and compliance with applicable laws and regulations.</t>
  </si>
  <si>
    <t>Please note specific score criteria on each work sheet to ensure accurate recording.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</si>
</sst>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b/>
      <u/>
      <sz val="11"/>
      <name val="Arial"/>
      <family val="2"/>
    </font>
    <font>
      <i/>
      <sz val="9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7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1" fontId="4" fillId="0" borderId="0" xfId="0" applyNumberFormat="1" applyFont="1" applyAlignment="1" applyProtection="1">
      <alignment horizontal="center" wrapText="1"/>
    </xf>
    <xf numFmtId="0" fontId="2" fillId="0" borderId="0" xfId="0" applyFont="1" applyAlignment="1" applyProtection="1"/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 wrapText="1"/>
    </xf>
    <xf numFmtId="0" fontId="3" fillId="3" borderId="3" xfId="0" applyFont="1" applyFill="1" applyBorder="1" applyAlignment="1">
      <alignment horizontal="centerContinuous" vertical="center"/>
    </xf>
    <xf numFmtId="0" fontId="3" fillId="3" borderId="4" xfId="0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0" fillId="3" borderId="6" xfId="0" applyFill="1" applyBorder="1"/>
    <xf numFmtId="0" fontId="3" fillId="3" borderId="7" xfId="0" applyFont="1" applyFill="1" applyBorder="1" applyAlignment="1" applyProtection="1">
      <alignment horizont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0" fillId="5" borderId="6" xfId="0" applyFill="1" applyBorder="1"/>
    <xf numFmtId="0" fontId="2" fillId="0" borderId="0" xfId="0" applyFont="1" applyBorder="1" applyAlignment="1" applyProtection="1"/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3" fillId="6" borderId="3" xfId="0" applyFont="1" applyFill="1" applyBorder="1" applyAlignment="1" applyProtection="1">
      <alignment horizontal="left" vertical="center" wrapText="1" indent="1"/>
    </xf>
    <xf numFmtId="0" fontId="12" fillId="0" borderId="8" xfId="0" applyFont="1" applyBorder="1" applyAlignment="1" applyProtection="1">
      <alignment horizontal="left" vertical="center" wrapText="1" indent="1"/>
    </xf>
    <xf numFmtId="0" fontId="12" fillId="0" borderId="9" xfId="0" applyFont="1" applyBorder="1" applyAlignment="1" applyProtection="1">
      <alignment horizontal="left" vertical="center" wrapText="1" indent="1"/>
    </xf>
    <xf numFmtId="1" fontId="2" fillId="3" borderId="2" xfId="0" applyNumberFormat="1" applyFont="1" applyFill="1" applyBorder="1" applyAlignment="1" applyProtection="1">
      <alignment horizontal="center" vertical="center" wrapText="1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22" xfId="0" applyNumberFormat="1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left" vertical="center" wrapText="1" indent="1"/>
    </xf>
    <xf numFmtId="0" fontId="13" fillId="6" borderId="22" xfId="0" applyFont="1" applyFill="1" applyBorder="1" applyAlignment="1" applyProtection="1">
      <alignment horizontal="left" vertical="center" wrapText="1" inden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2" fontId="2" fillId="3" borderId="24" xfId="0" applyNumberFormat="1" applyFont="1" applyFill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7" borderId="22" xfId="0" applyFont="1" applyFill="1" applyBorder="1" applyAlignment="1" applyProtection="1">
      <alignment horizontal="center" vertical="center" wrapText="1"/>
    </xf>
    <xf numFmtId="0" fontId="11" fillId="7" borderId="22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2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left" vertical="center" wrapText="1" indent="1"/>
    </xf>
    <xf numFmtId="0" fontId="2" fillId="7" borderId="5" xfId="0" applyFont="1" applyFill="1" applyBorder="1" applyAlignment="1" applyProtection="1">
      <alignment horizontal="center" vertical="center" wrapText="1"/>
    </xf>
    <xf numFmtId="0" fontId="11" fillId="7" borderId="5" xfId="0" applyFont="1" applyFill="1" applyBorder="1" applyAlignment="1" applyProtection="1">
      <alignment horizontal="center" vertical="center" wrapText="1"/>
    </xf>
    <xf numFmtId="0" fontId="2" fillId="7" borderId="24" xfId="0" applyFont="1" applyFill="1" applyBorder="1" applyAlignment="1" applyProtection="1">
      <alignment horizontal="center" vertical="center" wrapText="1"/>
    </xf>
    <xf numFmtId="0" fontId="11" fillId="7" borderId="24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9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9" fontId="2" fillId="8" borderId="2" xfId="0" applyNumberFormat="1" applyFont="1" applyFill="1" applyBorder="1" applyAlignment="1" applyProtection="1">
      <alignment horizontal="center" vertical="center" wrapText="1"/>
    </xf>
    <xf numFmtId="0" fontId="13" fillId="7" borderId="28" xfId="0" applyFont="1" applyFill="1" applyBorder="1" applyAlignment="1" applyProtection="1">
      <alignment horizontal="center" vertical="center" wrapText="1"/>
    </xf>
    <xf numFmtId="0" fontId="13" fillId="7" borderId="5" xfId="0" applyFont="1" applyFill="1" applyBorder="1" applyAlignment="1" applyProtection="1">
      <alignment horizontal="center" vertical="center" wrapText="1"/>
    </xf>
    <xf numFmtId="0" fontId="13" fillId="7" borderId="24" xfId="0" applyFont="1" applyFill="1" applyBorder="1" applyAlignment="1" applyProtection="1">
      <alignment horizontal="center" vertical="center" wrapText="1"/>
    </xf>
    <xf numFmtId="9" fontId="2" fillId="5" borderId="9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2" fontId="2" fillId="3" borderId="32" xfId="0" applyNumberFormat="1" applyFont="1" applyFill="1" applyBorder="1" applyAlignment="1" applyProtection="1">
      <alignment horizontal="center" vertical="center" wrapText="1"/>
    </xf>
    <xf numFmtId="2" fontId="2" fillId="3" borderId="28" xfId="0" applyNumberFormat="1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2" fillId="7" borderId="28" xfId="0" applyFont="1" applyFill="1" applyBorder="1" applyAlignment="1" applyProtection="1">
      <alignment horizontal="center" vertical="center" wrapText="1"/>
    </xf>
    <xf numFmtId="0" fontId="11" fillId="7" borderId="28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top" wrapText="1"/>
    </xf>
    <xf numFmtId="0" fontId="2" fillId="6" borderId="34" xfId="0" applyFont="1" applyFill="1" applyBorder="1" applyAlignment="1" applyProtection="1">
      <alignment horizontal="center" vertical="center" wrapText="1"/>
    </xf>
    <xf numFmtId="0" fontId="11" fillId="6" borderId="34" xfId="0" applyFont="1" applyFill="1" applyBorder="1" applyAlignment="1" applyProtection="1">
      <alignment horizontal="center" vertical="center" wrapText="1"/>
    </xf>
    <xf numFmtId="0" fontId="13" fillId="6" borderId="34" xfId="0" applyFont="1" applyFill="1" applyBorder="1" applyAlignment="1" applyProtection="1">
      <alignment horizontal="left" vertical="center" wrapText="1" indent="1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 applyProtection="1">
      <alignment horizontal="center" vertical="center" wrapText="1"/>
    </xf>
    <xf numFmtId="0" fontId="11" fillId="6" borderId="28" xfId="0" applyFont="1" applyFill="1" applyBorder="1" applyAlignment="1" applyProtection="1">
      <alignment horizontal="center" vertical="center" wrapText="1"/>
    </xf>
    <xf numFmtId="0" fontId="13" fillId="6" borderId="28" xfId="0" applyFont="1" applyFill="1" applyBorder="1" applyAlignment="1" applyProtection="1">
      <alignment horizontal="left" vertical="center" wrapText="1" indent="1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vertical="center" wrapText="1"/>
      <protection locked="0"/>
    </xf>
    <xf numFmtId="2" fontId="2" fillId="3" borderId="2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Protection="1"/>
    <xf numFmtId="0" fontId="3" fillId="3" borderId="27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centerContinuous" vertical="center"/>
    </xf>
    <xf numFmtId="0" fontId="3" fillId="3" borderId="5" xfId="0" applyFont="1" applyFill="1" applyBorder="1" applyAlignment="1" applyProtection="1">
      <alignment horizontal="centerContinuous" vertical="center"/>
    </xf>
    <xf numFmtId="0" fontId="3" fillId="3" borderId="4" xfId="0" applyFont="1" applyFill="1" applyBorder="1" applyAlignment="1" applyProtection="1">
      <alignment horizontal="centerContinuous" vertical="center"/>
    </xf>
    <xf numFmtId="0" fontId="0" fillId="5" borderId="6" xfId="0" applyFill="1" applyBorder="1" applyProtection="1"/>
    <xf numFmtId="9" fontId="2" fillId="5" borderId="8" xfId="0" applyNumberFormat="1" applyFont="1" applyFill="1" applyBorder="1" applyAlignment="1" applyProtection="1">
      <alignment horizontal="center" vertical="center" wrapText="1"/>
    </xf>
    <xf numFmtId="9" fontId="2" fillId="5" borderId="9" xfId="0" applyNumberFormat="1" applyFont="1" applyFill="1" applyBorder="1" applyAlignment="1" applyProtection="1">
      <alignment horizontal="center" vertical="center" wrapText="1"/>
    </xf>
    <xf numFmtId="9" fontId="2" fillId="5" borderId="29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left" wrapText="1" indent="1"/>
    </xf>
    <xf numFmtId="0" fontId="12" fillId="0" borderId="38" xfId="0" applyFont="1" applyBorder="1" applyAlignment="1" applyProtection="1">
      <alignment horizontal="left" wrapText="1" indent="1"/>
    </xf>
    <xf numFmtId="0" fontId="12" fillId="0" borderId="9" xfId="0" applyFont="1" applyBorder="1" applyAlignment="1" applyProtection="1">
      <alignment horizontal="left" wrapText="1" indent="1"/>
    </xf>
    <xf numFmtId="0" fontId="0" fillId="0" borderId="0" xfId="0" applyProtection="1"/>
    <xf numFmtId="0" fontId="3" fillId="5" borderId="39" xfId="0" applyFont="1" applyFill="1" applyBorder="1" applyAlignment="1" applyProtection="1">
      <alignment horizontal="center" textRotation="90" wrapText="1"/>
    </xf>
    <xf numFmtId="0" fontId="0" fillId="0" borderId="0" xfId="0" applyAlignment="1" applyProtection="1">
      <alignment horizontal="center" textRotation="90"/>
    </xf>
    <xf numFmtId="0" fontId="0" fillId="0" borderId="0" xfId="0" applyAlignment="1" applyProtection="1">
      <alignment horizontal="center"/>
    </xf>
    <xf numFmtId="2" fontId="3" fillId="5" borderId="40" xfId="0" applyNumberFormat="1" applyFont="1" applyFill="1" applyBorder="1" applyAlignment="1" applyProtection="1">
      <alignment horizontal="center"/>
    </xf>
    <xf numFmtId="2" fontId="0" fillId="0" borderId="0" xfId="0" applyNumberFormat="1" applyProtection="1"/>
    <xf numFmtId="0" fontId="3" fillId="9" borderId="41" xfId="0" applyFont="1" applyFill="1" applyBorder="1" applyAlignment="1" applyProtection="1">
      <alignment vertical="center" wrapText="1"/>
    </xf>
    <xf numFmtId="2" fontId="3" fillId="9" borderId="42" xfId="0" applyNumberFormat="1" applyFont="1" applyFill="1" applyBorder="1" applyAlignment="1" applyProtection="1">
      <alignment horizontal="center" vertical="center"/>
    </xf>
    <xf numFmtId="2" fontId="3" fillId="9" borderId="43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0" fillId="0" borderId="0" xfId="0" applyAlignment="1" applyProtection="1">
      <alignment vertical="top"/>
    </xf>
    <xf numFmtId="0" fontId="0" fillId="10" borderId="0" xfId="0" applyFill="1" applyBorder="1"/>
    <xf numFmtId="0" fontId="5" fillId="10" borderId="0" xfId="0" applyFont="1" applyFill="1" applyBorder="1" applyAlignment="1">
      <alignment horizontal="centerContinuous" vertical="center"/>
    </xf>
    <xf numFmtId="0" fontId="0" fillId="10" borderId="0" xfId="0" applyFill="1" applyBorder="1" applyAlignment="1">
      <alignment horizontal="centerContinuous"/>
    </xf>
    <xf numFmtId="0" fontId="17" fillId="10" borderId="0" xfId="0" applyFont="1" applyFill="1" applyBorder="1"/>
    <xf numFmtId="0" fontId="19" fillId="10" borderId="0" xfId="0" applyFont="1" applyFill="1" applyBorder="1"/>
    <xf numFmtId="0" fontId="1" fillId="10" borderId="0" xfId="0" applyFont="1" applyFill="1" applyBorder="1"/>
    <xf numFmtId="0" fontId="17" fillId="0" borderId="0" xfId="0" applyFont="1" applyFill="1" applyBorder="1"/>
    <xf numFmtId="0" fontId="17" fillId="0" borderId="0" xfId="0" applyFont="1" applyFill="1"/>
    <xf numFmtId="0" fontId="12" fillId="0" borderId="0" xfId="0" applyFont="1" applyFill="1"/>
    <xf numFmtId="0" fontId="0" fillId="0" borderId="0" xfId="0" applyFill="1"/>
    <xf numFmtId="0" fontId="0" fillId="0" borderId="0" xfId="0" applyFill="1" applyBorder="1"/>
    <xf numFmtId="0" fontId="8" fillId="10" borderId="0" xfId="0" applyFont="1" applyFill="1" applyAlignment="1" applyProtection="1"/>
    <xf numFmtId="0" fontId="3" fillId="10" borderId="0" xfId="0" applyFont="1" applyFill="1" applyAlignment="1" applyProtection="1"/>
    <xf numFmtId="0" fontId="3" fillId="10" borderId="0" xfId="0" applyFont="1" applyFill="1" applyBorder="1" applyAlignment="1" applyProtection="1"/>
    <xf numFmtId="0" fontId="9" fillId="10" borderId="0" xfId="0" applyFont="1" applyFill="1" applyBorder="1" applyAlignment="1" applyProtection="1">
      <alignment horizontal="center"/>
    </xf>
    <xf numFmtId="0" fontId="16" fillId="10" borderId="0" xfId="0" applyFont="1" applyFill="1" applyBorder="1" applyAlignment="1" applyProtection="1">
      <alignment horizontal="left"/>
    </xf>
    <xf numFmtId="0" fontId="6" fillId="10" borderId="0" xfId="0" applyFont="1" applyFill="1" applyAlignment="1" applyProtection="1">
      <alignment wrapText="1"/>
    </xf>
    <xf numFmtId="0" fontId="3" fillId="10" borderId="44" xfId="0" applyFont="1" applyFill="1" applyBorder="1" applyAlignment="1" applyProtection="1">
      <alignment horizontal="left" vertical="center"/>
    </xf>
    <xf numFmtId="0" fontId="3" fillId="10" borderId="45" xfId="0" applyFont="1" applyFill="1" applyBorder="1" applyAlignment="1" applyProtection="1">
      <alignment horizontal="left" vertical="center"/>
    </xf>
    <xf numFmtId="0" fontId="3" fillId="10" borderId="46" xfId="0" applyFont="1" applyFill="1" applyBorder="1" applyAlignment="1" applyProtection="1">
      <alignment horizontal="right" vertical="center"/>
    </xf>
    <xf numFmtId="2" fontId="3" fillId="10" borderId="0" xfId="0" applyNumberFormat="1" applyFont="1" applyFill="1" applyAlignment="1" applyProtection="1">
      <alignment horizontal="center" vertical="center" wrapText="1"/>
    </xf>
    <xf numFmtId="0" fontId="3" fillId="10" borderId="0" xfId="0" applyFont="1" applyFill="1" applyBorder="1" applyAlignment="1" applyProtection="1">
      <alignment horizontal="left"/>
    </xf>
    <xf numFmtId="0" fontId="1" fillId="10" borderId="0" xfId="0" applyFont="1" applyFill="1" applyAlignment="1" applyProtection="1">
      <alignment wrapText="1"/>
    </xf>
    <xf numFmtId="0" fontId="8" fillId="10" borderId="0" xfId="0" applyFont="1" applyFill="1" applyBorder="1" applyAlignment="1" applyProtection="1">
      <alignment horizontal="center"/>
    </xf>
    <xf numFmtId="0" fontId="2" fillId="10" borderId="0" xfId="0" applyFont="1" applyFill="1" applyAlignment="1" applyProtection="1">
      <alignment wrapText="1"/>
    </xf>
    <xf numFmtId="2" fontId="3" fillId="10" borderId="47" xfId="0" applyNumberFormat="1" applyFont="1" applyFill="1" applyBorder="1" applyAlignment="1" applyProtection="1">
      <alignment horizontal="left" vertical="center"/>
    </xf>
    <xf numFmtId="2" fontId="3" fillId="10" borderId="48" xfId="0" applyNumberFormat="1" applyFont="1" applyFill="1" applyBorder="1" applyAlignment="1" applyProtection="1">
      <alignment horizontal="left" vertical="center"/>
    </xf>
    <xf numFmtId="2" fontId="3" fillId="10" borderId="49" xfId="0" applyNumberFormat="1" applyFont="1" applyFill="1" applyBorder="1" applyAlignment="1" applyProtection="1">
      <alignment horizontal="left" vertical="center"/>
    </xf>
    <xf numFmtId="0" fontId="1" fillId="10" borderId="0" xfId="0" applyFont="1" applyFill="1" applyBorder="1" applyAlignment="1" applyProtection="1">
      <alignment horizontal="center" wrapText="1"/>
    </xf>
    <xf numFmtId="0" fontId="2" fillId="10" borderId="0" xfId="0" applyFont="1" applyFill="1" applyAlignment="1" applyProtection="1"/>
    <xf numFmtId="0" fontId="3" fillId="10" borderId="0" xfId="0" applyFont="1" applyFill="1" applyBorder="1" applyAlignment="1" applyProtection="1">
      <alignment horizontal="right" vertical="center"/>
    </xf>
    <xf numFmtId="0" fontId="3" fillId="10" borderId="0" xfId="0" applyFont="1" applyFill="1" applyAlignment="1" applyProtection="1">
      <alignment horizontal="right" vertical="center"/>
    </xf>
    <xf numFmtId="2" fontId="3" fillId="10" borderId="0" xfId="0" applyNumberFormat="1" applyFont="1" applyFill="1" applyAlignment="1" applyProtection="1">
      <alignment horizontal="center" vertical="center"/>
    </xf>
    <xf numFmtId="0" fontId="1" fillId="10" borderId="0" xfId="0" applyFont="1" applyFill="1" applyBorder="1" applyAlignment="1" applyProtection="1">
      <alignment horizontal="center"/>
    </xf>
    <xf numFmtId="0" fontId="2" fillId="10" borderId="0" xfId="0" applyFont="1" applyFill="1" applyBorder="1" applyAlignment="1" applyProtection="1"/>
    <xf numFmtId="2" fontId="3" fillId="10" borderId="0" xfId="0" applyNumberFormat="1" applyFont="1" applyFill="1" applyBorder="1" applyAlignment="1" applyProtection="1">
      <alignment horizontal="center" vertical="center"/>
    </xf>
    <xf numFmtId="0" fontId="3" fillId="10" borderId="0" xfId="0" applyFont="1" applyFill="1" applyBorder="1" applyAlignment="1" applyProtection="1">
      <alignment horizontal="center"/>
    </xf>
    <xf numFmtId="0" fontId="8" fillId="10" borderId="0" xfId="0" applyFont="1" applyFill="1" applyBorder="1" applyAlignment="1" applyProtection="1"/>
    <xf numFmtId="0" fontId="0" fillId="10" borderId="0" xfId="0" applyFill="1" applyAlignment="1" applyProtection="1">
      <alignment wrapText="1"/>
    </xf>
    <xf numFmtId="0" fontId="9" fillId="10" borderId="0" xfId="0" applyFont="1" applyFill="1" applyBorder="1" applyAlignment="1" applyProtection="1"/>
    <xf numFmtId="0" fontId="20" fillId="10" borderId="0" xfId="0" applyFont="1" applyFill="1"/>
    <xf numFmtId="0" fontId="20" fillId="10" borderId="0" xfId="0" applyFont="1" applyFill="1" applyAlignment="1">
      <alignment vertical="top"/>
    </xf>
    <xf numFmtId="0" fontId="14" fillId="10" borderId="0" xfId="0" applyFont="1" applyFill="1" applyAlignment="1" applyProtection="1">
      <alignment wrapText="1"/>
    </xf>
    <xf numFmtId="2" fontId="2" fillId="10" borderId="0" xfId="0" applyNumberFormat="1" applyFont="1" applyFill="1" applyAlignment="1" applyProtection="1">
      <alignment wrapText="1"/>
    </xf>
    <xf numFmtId="0" fontId="1" fillId="10" borderId="0" xfId="0" applyFont="1" applyFill="1" applyAlignment="1" applyProtection="1"/>
    <xf numFmtId="0" fontId="7" fillId="10" borderId="0" xfId="0" applyFont="1" applyFill="1" applyAlignment="1" applyProtection="1">
      <alignment wrapText="1"/>
    </xf>
    <xf numFmtId="0" fontId="3" fillId="10" borderId="0" xfId="0" applyFont="1" applyFill="1" applyBorder="1" applyAlignment="1" applyProtection="1">
      <alignment horizontal="center" wrapText="1"/>
    </xf>
    <xf numFmtId="2" fontId="0" fillId="10" borderId="0" xfId="0" applyNumberFormat="1" applyFill="1" applyAlignment="1" applyProtection="1">
      <alignment wrapText="1"/>
    </xf>
    <xf numFmtId="0" fontId="5" fillId="10" borderId="0" xfId="0" applyFont="1" applyFill="1" applyAlignment="1" applyProtection="1">
      <alignment horizontal="centerContinuous"/>
    </xf>
    <xf numFmtId="0" fontId="5" fillId="10" borderId="0" xfId="0" applyFont="1" applyFill="1" applyAlignment="1" applyProtection="1">
      <alignment horizontal="centerContinuous" vertical="top" wrapText="1"/>
    </xf>
    <xf numFmtId="0" fontId="5" fillId="10" borderId="0" xfId="0" applyFont="1" applyFill="1" applyAlignment="1" applyProtection="1">
      <alignment horizontal="centerContinuous" vertical="center" wrapText="1"/>
    </xf>
    <xf numFmtId="0" fontId="3" fillId="10" borderId="0" xfId="0" applyFont="1" applyFill="1" applyAlignment="1" applyProtection="1">
      <alignment horizontal="centerContinuous"/>
    </xf>
    <xf numFmtId="0" fontId="3" fillId="10" borderId="0" xfId="0" applyFont="1" applyFill="1" applyAlignment="1" applyProtection="1">
      <alignment horizontal="center" vertical="center"/>
    </xf>
    <xf numFmtId="0" fontId="3" fillId="10" borderId="0" xfId="0" applyFont="1" applyFill="1" applyBorder="1" applyAlignment="1" applyProtection="1">
      <alignment horizontal="center" textRotation="90"/>
    </xf>
    <xf numFmtId="2" fontId="3" fillId="10" borderId="0" xfId="0" applyNumberFormat="1" applyFont="1" applyFill="1" applyBorder="1" applyAlignment="1" applyProtection="1">
      <alignment horizontal="center" wrapText="1"/>
    </xf>
    <xf numFmtId="2" fontId="3" fillId="10" borderId="0" xfId="0" applyNumberFormat="1" applyFont="1" applyFill="1" applyBorder="1" applyAlignment="1" applyProtection="1">
      <alignment horizontal="center"/>
    </xf>
    <xf numFmtId="0" fontId="11" fillId="10" borderId="0" xfId="0" applyFont="1" applyFill="1" applyAlignment="1" applyProtection="1">
      <alignment horizontal="left" textRotation="90"/>
    </xf>
    <xf numFmtId="2" fontId="0" fillId="10" borderId="0" xfId="0" applyNumberFormat="1" applyFill="1" applyProtection="1"/>
    <xf numFmtId="0" fontId="0" fillId="10" borderId="0" xfId="0" applyFill="1" applyProtection="1"/>
    <xf numFmtId="0" fontId="18" fillId="10" borderId="0" xfId="0" applyFont="1" applyFill="1"/>
    <xf numFmtId="0" fontId="18" fillId="10" borderId="0" xfId="0" applyFont="1" applyFill="1" applyAlignment="1">
      <alignment vertical="top"/>
    </xf>
    <xf numFmtId="0" fontId="11" fillId="10" borderId="0" xfId="0" applyFont="1" applyFill="1"/>
    <xf numFmtId="0" fontId="11" fillId="10" borderId="0" xfId="0" applyFont="1" applyFill="1" applyAlignment="1">
      <alignment vertical="top"/>
    </xf>
    <xf numFmtId="0" fontId="11" fillId="10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Hazard Specific Relative Risk to Medical Center</a:t>
            </a:r>
          </a:p>
        </c:rich>
      </c:tx>
      <c:layout>
        <c:manualLayout>
          <c:xMode val="edge"/>
          <c:yMode val="edge"/>
          <c:x val="0.2533632633723461"/>
          <c:y val="3.7128712871287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6055529956978"/>
          <c:y val="0.23267326732673266"/>
          <c:w val="0.84753374827209582"/>
          <c:h val="0.621287128712871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Summary!$B$2:$E$2</c:f>
              <c:strCache>
                <c:ptCount val="4"/>
                <c:pt idx="0">
                  <c:v>Natural</c:v>
                </c:pt>
                <c:pt idx="1">
                  <c:v>Technological</c:v>
                </c:pt>
                <c:pt idx="2">
                  <c:v>Human</c:v>
                </c:pt>
                <c:pt idx="3">
                  <c:v>Hazmat</c:v>
                </c:pt>
              </c:strCache>
            </c:strRef>
          </c:cat>
          <c:val>
            <c:numRef>
              <c:f>Summary!$B$6:$E$6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030400"/>
        <c:axId val="45036288"/>
      </c:barChart>
      <c:catAx>
        <c:axId val="4503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3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362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Relative Threat to Facility</a:t>
                </a:r>
              </a:p>
            </c:rich>
          </c:tx>
          <c:layout>
            <c:manualLayout>
              <c:xMode val="edge"/>
              <c:yMode val="edge"/>
              <c:x val="4.5964131850735356E-2"/>
              <c:y val="0.2995049504950494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30400"/>
        <c:crosses val="autoZero"/>
        <c:crossBetween val="between"/>
        <c:minorUnit val="0.04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Probability and Severity of Hazards to Medical Center</a:t>
            </a:r>
          </a:p>
        </c:rich>
      </c:tx>
      <c:layout>
        <c:manualLayout>
          <c:xMode val="edge"/>
          <c:yMode val="edge"/>
          <c:x val="0.22085204816085038"/>
          <c:y val="3.7878951349838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3947891296647"/>
          <c:y val="0.21717265440574005"/>
          <c:w val="0.85313913020511245"/>
          <c:h val="0.641416909523929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Summary!$A$3:$A$4</c:f>
              <c:strCache>
                <c:ptCount val="2"/>
                <c:pt idx="0">
                  <c:v>Probability</c:v>
                </c:pt>
                <c:pt idx="1">
                  <c:v>Severity</c:v>
                </c:pt>
              </c:strCache>
            </c:strRef>
          </c:cat>
          <c:val>
            <c:numRef>
              <c:f>Summary!$F$3:$F$4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053824"/>
        <c:axId val="45055360"/>
      </c:barChart>
      <c:catAx>
        <c:axId val="450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5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553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Relative Impact on Facility</a:t>
                </a:r>
              </a:p>
            </c:rich>
          </c:tx>
          <c:layout>
            <c:manualLayout>
              <c:xMode val="edge"/>
              <c:yMode val="edge"/>
              <c:x val="4.5964131850735356E-2"/>
              <c:y val="0.3005063473753845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53824"/>
        <c:crosses val="autoZero"/>
        <c:crossBetween val="between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w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</xdr:row>
      <xdr:rowOff>15240</xdr:rowOff>
    </xdr:from>
    <xdr:to>
      <xdr:col>1</xdr:col>
      <xdr:colOff>312420</xdr:colOff>
      <xdr:row>1</xdr:row>
      <xdr:rowOff>259080</xdr:rowOff>
    </xdr:to>
    <xdr:pic>
      <xdr:nvPicPr>
        <xdr:cNvPr id="717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40"/>
          <a:ext cx="9144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7620</xdr:colOff>
      <xdr:row>1</xdr:row>
      <xdr:rowOff>15240</xdr:rowOff>
    </xdr:from>
    <xdr:to>
      <xdr:col>10</xdr:col>
      <xdr:colOff>312420</xdr:colOff>
      <xdr:row>1</xdr:row>
      <xdr:rowOff>259080</xdr:rowOff>
    </xdr:to>
    <xdr:pic>
      <xdr:nvPicPr>
        <xdr:cNvPr id="71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4020" y="15240"/>
          <a:ext cx="9144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160020</xdr:rowOff>
    </xdr:from>
    <xdr:to>
      <xdr:col>8</xdr:col>
      <xdr:colOff>1363980</xdr:colOff>
      <xdr:row>1</xdr:row>
      <xdr:rowOff>297180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60020"/>
          <a:ext cx="132588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312420</xdr:colOff>
      <xdr:row>0</xdr:row>
      <xdr:rowOff>45720</xdr:rowOff>
    </xdr:from>
    <xdr:to>
      <xdr:col>8</xdr:col>
      <xdr:colOff>792480</xdr:colOff>
      <xdr:row>1</xdr:row>
      <xdr:rowOff>182880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7960" y="45720"/>
          <a:ext cx="132588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327660</xdr:colOff>
      <xdr:row>0</xdr:row>
      <xdr:rowOff>236220</xdr:rowOff>
    </xdr:from>
    <xdr:to>
      <xdr:col>8</xdr:col>
      <xdr:colOff>807720</xdr:colOff>
      <xdr:row>1</xdr:row>
      <xdr:rowOff>304800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080" y="236220"/>
          <a:ext cx="132588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312420</xdr:colOff>
      <xdr:row>0</xdr:row>
      <xdr:rowOff>45720</xdr:rowOff>
    </xdr:from>
    <xdr:to>
      <xdr:col>8</xdr:col>
      <xdr:colOff>701040</xdr:colOff>
      <xdr:row>1</xdr:row>
      <xdr:rowOff>182880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45720"/>
          <a:ext cx="131826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99060</xdr:rowOff>
    </xdr:from>
    <xdr:to>
      <xdr:col>6</xdr:col>
      <xdr:colOff>556260</xdr:colOff>
      <xdr:row>24</xdr:row>
      <xdr:rowOff>160020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160020</xdr:rowOff>
    </xdr:from>
    <xdr:to>
      <xdr:col>6</xdr:col>
      <xdr:colOff>556260</xdr:colOff>
      <xdr:row>42</xdr:row>
      <xdr:rowOff>160020</xdr:rowOff>
    </xdr:to>
    <xdr:graphicFrame macro="">
      <xdr:nvGraphicFramePr>
        <xdr:cNvPr id="61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403860</xdr:colOff>
      <xdr:row>26</xdr:row>
      <xdr:rowOff>121920</xdr:rowOff>
    </xdr:from>
    <xdr:to>
      <xdr:col>6</xdr:col>
      <xdr:colOff>411480</xdr:colOff>
      <xdr:row>28</xdr:row>
      <xdr:rowOff>7620</xdr:rowOff>
    </xdr:to>
    <xdr:pic>
      <xdr:nvPicPr>
        <xdr:cNvPr id="61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5951220"/>
          <a:ext cx="85344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381000</xdr:colOff>
      <xdr:row>8</xdr:row>
      <xdr:rowOff>106680</xdr:rowOff>
    </xdr:from>
    <xdr:to>
      <xdr:col>6</xdr:col>
      <xdr:colOff>381000</xdr:colOff>
      <xdr:row>10</xdr:row>
      <xdr:rowOff>0</xdr:rowOff>
    </xdr:to>
    <xdr:pic>
      <xdr:nvPicPr>
        <xdr:cNvPr id="61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5960" y="2918460"/>
          <a:ext cx="84582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0</xdr:rowOff>
    </xdr:from>
    <xdr:to>
      <xdr:col>0</xdr:col>
      <xdr:colOff>1371600</xdr:colOff>
      <xdr:row>1</xdr:row>
      <xdr:rowOff>106680</xdr:rowOff>
    </xdr:to>
    <xdr:pic>
      <xdr:nvPicPr>
        <xdr:cNvPr id="61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1064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84"/>
  <sheetViews>
    <sheetView tabSelected="1" topLeftCell="A2" zoomScale="85" workbookViewId="0">
      <selection activeCell="J32" sqref="J32"/>
    </sheetView>
  </sheetViews>
  <sheetFormatPr defaultRowHeight="13.2" x14ac:dyDescent="0.25"/>
  <cols>
    <col min="19" max="65" width="9.109375" style="126" customWidth="1"/>
  </cols>
  <sheetData>
    <row r="1" spans="1:65" ht="24.75" hidden="1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27"/>
    </row>
    <row r="2" spans="1:65" ht="25.5" customHeight="1" x14ac:dyDescent="0.25">
      <c r="A2" s="117"/>
      <c r="B2" s="118" t="s">
        <v>62</v>
      </c>
      <c r="C2" s="118"/>
      <c r="D2" s="118"/>
      <c r="E2" s="118"/>
      <c r="F2" s="118"/>
      <c r="G2" s="118"/>
      <c r="H2" s="118"/>
      <c r="I2" s="118"/>
      <c r="J2" s="117"/>
      <c r="K2" s="118" t="s">
        <v>62</v>
      </c>
      <c r="L2" s="119"/>
      <c r="M2" s="119"/>
      <c r="N2" s="119"/>
      <c r="O2" s="119"/>
      <c r="P2" s="119"/>
      <c r="Q2" s="119"/>
      <c r="R2" s="119"/>
      <c r="S2" s="127"/>
    </row>
    <row r="3" spans="1:65" s="111" customFormat="1" ht="13.8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3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</row>
    <row r="4" spans="1:65" s="111" customFormat="1" ht="14.4" x14ac:dyDescent="0.3">
      <c r="A4" s="121" t="s">
        <v>153</v>
      </c>
      <c r="B4" s="121"/>
      <c r="C4" s="121"/>
      <c r="D4" s="121"/>
      <c r="E4" s="121"/>
      <c r="F4" s="121"/>
      <c r="G4" s="120"/>
      <c r="H4" s="120"/>
      <c r="I4" s="120"/>
      <c r="J4" s="120" t="s">
        <v>146</v>
      </c>
      <c r="K4" s="120"/>
      <c r="L4" s="120"/>
      <c r="M4" s="120"/>
      <c r="N4" s="120"/>
      <c r="O4" s="120"/>
      <c r="P4" s="120"/>
      <c r="Q4" s="120"/>
      <c r="R4" s="120"/>
      <c r="S4" s="123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</row>
    <row r="5" spans="1:65" s="111" customFormat="1" ht="14.4" x14ac:dyDescent="0.3">
      <c r="A5" s="121" t="s">
        <v>150</v>
      </c>
      <c r="B5" s="121"/>
      <c r="C5" s="121"/>
      <c r="D5" s="121"/>
      <c r="E5" s="121"/>
      <c r="F5" s="121"/>
      <c r="G5" s="120"/>
      <c r="H5" s="120"/>
      <c r="I5" s="120"/>
      <c r="J5" s="120">
        <v>1</v>
      </c>
      <c r="K5" s="120" t="s">
        <v>57</v>
      </c>
      <c r="L5" s="120"/>
      <c r="M5" s="120"/>
      <c r="N5" s="120"/>
      <c r="O5" s="120"/>
      <c r="P5" s="120"/>
      <c r="Q5" s="120"/>
      <c r="R5" s="120"/>
      <c r="S5" s="123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</row>
    <row r="6" spans="1:65" s="111" customFormat="1" ht="14.4" x14ac:dyDescent="0.3">
      <c r="A6" s="121" t="s">
        <v>149</v>
      </c>
      <c r="B6" s="121"/>
      <c r="C6" s="121"/>
      <c r="D6" s="121"/>
      <c r="E6" s="121"/>
      <c r="F6" s="121"/>
      <c r="G6" s="120"/>
      <c r="H6" s="120"/>
      <c r="I6" s="120"/>
      <c r="J6" s="120">
        <v>2</v>
      </c>
      <c r="K6" s="120" t="s">
        <v>135</v>
      </c>
      <c r="L6" s="120"/>
      <c r="M6" s="120"/>
      <c r="N6" s="120"/>
      <c r="O6" s="120"/>
      <c r="P6" s="120"/>
      <c r="Q6" s="120"/>
      <c r="R6" s="120"/>
      <c r="S6" s="123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</row>
    <row r="7" spans="1:65" s="111" customFormat="1" ht="14.4" x14ac:dyDescent="0.3">
      <c r="A7" s="121" t="s">
        <v>154</v>
      </c>
      <c r="B7" s="121"/>
      <c r="C7" s="121"/>
      <c r="D7" s="121"/>
      <c r="E7" s="121"/>
      <c r="F7" s="121"/>
      <c r="G7" s="120"/>
      <c r="H7" s="120"/>
      <c r="I7" s="120"/>
      <c r="J7" s="120">
        <v>3</v>
      </c>
      <c r="K7" s="120" t="s">
        <v>58</v>
      </c>
      <c r="L7" s="120"/>
      <c r="M7" s="120"/>
      <c r="N7" s="120"/>
      <c r="O7" s="120"/>
      <c r="P7" s="120"/>
      <c r="Q7" s="120"/>
      <c r="R7" s="120"/>
      <c r="S7" s="123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</row>
    <row r="8" spans="1:65" s="111" customFormat="1" ht="13.8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>
        <v>4</v>
      </c>
      <c r="K8" s="120" t="s">
        <v>59</v>
      </c>
      <c r="L8" s="120"/>
      <c r="M8" s="120"/>
      <c r="N8" s="120"/>
      <c r="O8" s="120"/>
      <c r="P8" s="120"/>
      <c r="Q8" s="120"/>
      <c r="R8" s="120"/>
      <c r="S8" s="123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</row>
    <row r="9" spans="1:65" s="111" customFormat="1" ht="13.8" x14ac:dyDescent="0.25">
      <c r="A9" s="122" t="s">
        <v>53</v>
      </c>
      <c r="B9" s="120"/>
      <c r="C9" s="120"/>
      <c r="D9" s="120"/>
      <c r="E9" s="120"/>
      <c r="F9" s="120"/>
      <c r="G9" s="120"/>
      <c r="H9" s="120"/>
      <c r="I9" s="120"/>
      <c r="J9" s="120">
        <v>5</v>
      </c>
      <c r="K9" s="120" t="s">
        <v>136</v>
      </c>
      <c r="L9" s="120"/>
      <c r="M9" s="120"/>
      <c r="N9" s="120"/>
      <c r="O9" s="120"/>
      <c r="P9" s="120"/>
      <c r="Q9" s="120"/>
      <c r="R9" s="120"/>
      <c r="S9" s="123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</row>
    <row r="10" spans="1:65" s="111" customFormat="1" ht="3" customHeight="1" x14ac:dyDescent="0.25">
      <c r="A10" s="120" t="s">
        <v>46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3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</row>
    <row r="11" spans="1:65" s="111" customFormat="1" ht="13.8" x14ac:dyDescent="0.25">
      <c r="A11" s="120" t="s">
        <v>101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3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</row>
    <row r="12" spans="1:65" s="111" customFormat="1" ht="13.8" x14ac:dyDescent="0.25">
      <c r="A12" s="120" t="s">
        <v>151</v>
      </c>
      <c r="B12" s="120"/>
      <c r="C12" s="120"/>
      <c r="D12" s="120"/>
      <c r="E12" s="120"/>
      <c r="F12" s="120"/>
      <c r="G12" s="120"/>
      <c r="H12" s="120"/>
      <c r="I12" s="120"/>
      <c r="J12" s="120" t="s">
        <v>147</v>
      </c>
      <c r="K12" s="120"/>
      <c r="L12" s="120"/>
      <c r="M12" s="120"/>
      <c r="N12" s="120"/>
      <c r="O12" s="120"/>
      <c r="P12" s="120"/>
      <c r="Q12" s="120"/>
      <c r="R12" s="120"/>
      <c r="S12" s="123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</row>
    <row r="13" spans="1:65" s="111" customFormat="1" ht="13.8" x14ac:dyDescent="0.25">
      <c r="A13" s="120" t="s">
        <v>152</v>
      </c>
      <c r="B13" s="120"/>
      <c r="C13" s="120"/>
      <c r="D13" s="120"/>
      <c r="E13" s="120"/>
      <c r="F13" s="120"/>
      <c r="G13" s="120"/>
      <c r="H13" s="120"/>
      <c r="I13" s="120"/>
      <c r="J13" s="120">
        <v>1</v>
      </c>
      <c r="K13" s="120" t="s">
        <v>137</v>
      </c>
      <c r="L13" s="120"/>
      <c r="M13" s="120"/>
      <c r="N13" s="120"/>
      <c r="O13" s="120"/>
      <c r="P13" s="120"/>
      <c r="Q13" s="120"/>
      <c r="R13" s="120"/>
      <c r="S13" s="123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</row>
    <row r="14" spans="1:65" s="111" customFormat="1" ht="13.8" x14ac:dyDescent="0.25">
      <c r="A14" s="120"/>
      <c r="B14" s="120"/>
      <c r="C14" s="120"/>
      <c r="D14" s="120"/>
      <c r="E14" s="120"/>
      <c r="F14" s="120"/>
      <c r="G14" s="120"/>
      <c r="H14" s="120"/>
      <c r="I14" s="120"/>
      <c r="J14" s="120">
        <v>2</v>
      </c>
      <c r="K14" s="120" t="s">
        <v>138</v>
      </c>
      <c r="L14" s="120"/>
      <c r="M14" s="120"/>
      <c r="N14" s="120"/>
      <c r="O14" s="120"/>
      <c r="P14" s="120"/>
      <c r="Q14" s="120"/>
      <c r="R14" s="120"/>
      <c r="S14" s="123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</row>
    <row r="15" spans="1:65" s="111" customFormat="1" ht="13.8" x14ac:dyDescent="0.25">
      <c r="A15" s="120" t="s">
        <v>159</v>
      </c>
      <c r="B15" s="120"/>
      <c r="C15" s="120"/>
      <c r="D15" s="120"/>
      <c r="E15" s="120"/>
      <c r="F15" s="120"/>
      <c r="G15" s="120"/>
      <c r="H15" s="120"/>
      <c r="I15" s="120"/>
      <c r="J15" s="120">
        <v>3</v>
      </c>
      <c r="K15" s="120" t="s">
        <v>96</v>
      </c>
      <c r="L15" s="120"/>
      <c r="M15" s="120"/>
      <c r="N15" s="120"/>
      <c r="O15" s="120"/>
      <c r="P15" s="120"/>
      <c r="Q15" s="120"/>
      <c r="R15" s="120"/>
      <c r="S15" s="123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</row>
    <row r="16" spans="1:65" s="111" customFormat="1" ht="13.8" x14ac:dyDescent="0.25">
      <c r="A16" s="120"/>
      <c r="B16" s="120"/>
      <c r="C16" s="120"/>
      <c r="D16" s="120"/>
      <c r="E16" s="120"/>
      <c r="F16" s="120"/>
      <c r="G16" s="120"/>
      <c r="H16" s="120"/>
      <c r="I16" s="120"/>
      <c r="J16" s="120">
        <v>4</v>
      </c>
      <c r="K16" s="120" t="s">
        <v>100</v>
      </c>
      <c r="L16" s="120"/>
      <c r="M16" s="120"/>
      <c r="N16" s="120"/>
      <c r="O16" s="120"/>
      <c r="P16" s="120"/>
      <c r="Q16" s="120"/>
      <c r="R16" s="120"/>
      <c r="S16" s="123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</row>
    <row r="17" spans="1:65" s="111" customFormat="1" ht="13.8" x14ac:dyDescent="0.25">
      <c r="A17" s="120" t="s">
        <v>141</v>
      </c>
      <c r="B17" s="120"/>
      <c r="C17" s="120"/>
      <c r="D17" s="120"/>
      <c r="E17" s="120"/>
      <c r="F17" s="120"/>
      <c r="G17" s="120"/>
      <c r="H17" s="120"/>
      <c r="I17" s="120"/>
      <c r="J17" s="120">
        <v>5</v>
      </c>
      <c r="K17" s="120" t="s">
        <v>60</v>
      </c>
      <c r="L17" s="120"/>
      <c r="M17" s="120"/>
      <c r="N17" s="120"/>
      <c r="O17" s="120"/>
      <c r="P17" s="120"/>
      <c r="Q17" s="120"/>
      <c r="R17" s="120"/>
      <c r="S17" s="123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</row>
    <row r="18" spans="1:65" s="111" customFormat="1" ht="13.8" x14ac:dyDescent="0.25">
      <c r="A18" s="120">
        <v>1</v>
      </c>
      <c r="B18" s="120" t="s">
        <v>54</v>
      </c>
      <c r="C18" s="120"/>
      <c r="D18" s="120"/>
      <c r="E18" s="120"/>
      <c r="F18" s="120"/>
      <c r="G18" s="120"/>
      <c r="H18" s="120"/>
      <c r="I18" s="120"/>
      <c r="J18" s="120">
        <v>6</v>
      </c>
      <c r="K18" s="120" t="s">
        <v>139</v>
      </c>
      <c r="L18" s="120"/>
      <c r="M18" s="120"/>
      <c r="N18" s="120"/>
      <c r="O18" s="120"/>
      <c r="P18" s="120"/>
      <c r="Q18" s="120"/>
      <c r="R18" s="120"/>
      <c r="S18" s="123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</row>
    <row r="19" spans="1:65" s="111" customFormat="1" ht="13.8" x14ac:dyDescent="0.25">
      <c r="A19" s="120">
        <v>2</v>
      </c>
      <c r="B19" s="120" t="s">
        <v>55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3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</row>
    <row r="20" spans="1:65" s="111" customFormat="1" ht="13.8" x14ac:dyDescent="0.25">
      <c r="A20" s="120">
        <v>3</v>
      </c>
      <c r="B20" s="120" t="s">
        <v>56</v>
      </c>
      <c r="C20" s="120"/>
      <c r="D20" s="120"/>
      <c r="E20" s="120"/>
      <c r="F20" s="120"/>
      <c r="G20" s="120"/>
      <c r="H20" s="120"/>
      <c r="I20" s="120"/>
      <c r="J20" s="120" t="s">
        <v>148</v>
      </c>
      <c r="K20" s="120"/>
      <c r="L20" s="120"/>
      <c r="M20" s="120"/>
      <c r="N20" s="120"/>
      <c r="O20" s="120"/>
      <c r="P20" s="120"/>
      <c r="Q20" s="120"/>
      <c r="R20" s="120"/>
      <c r="S20" s="123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</row>
    <row r="21" spans="1:65" s="111" customFormat="1" ht="12.75" customHeight="1" x14ac:dyDescent="0.25">
      <c r="A21" s="120"/>
      <c r="B21" s="120"/>
      <c r="C21" s="120"/>
      <c r="D21" s="120"/>
      <c r="E21" s="120"/>
      <c r="F21" s="120"/>
      <c r="G21" s="120"/>
      <c r="H21" s="120"/>
      <c r="I21" s="120"/>
      <c r="J21" s="120">
        <v>1</v>
      </c>
      <c r="K21" s="120" t="s">
        <v>140</v>
      </c>
      <c r="L21" s="120"/>
      <c r="M21" s="120"/>
      <c r="N21" s="120"/>
      <c r="O21" s="120"/>
      <c r="P21" s="120"/>
      <c r="Q21" s="120"/>
      <c r="R21" s="120"/>
      <c r="S21" s="123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</row>
    <row r="22" spans="1:65" s="111" customFormat="1" ht="13.8" x14ac:dyDescent="0.25">
      <c r="A22" s="120" t="s">
        <v>142</v>
      </c>
      <c r="B22" s="120"/>
      <c r="C22" s="120"/>
      <c r="D22" s="120"/>
      <c r="E22" s="120"/>
      <c r="F22" s="120"/>
      <c r="G22" s="120"/>
      <c r="H22" s="120"/>
      <c r="I22" s="120"/>
      <c r="J22" s="120">
        <v>2</v>
      </c>
      <c r="K22" s="120" t="s">
        <v>97</v>
      </c>
      <c r="L22" s="120"/>
      <c r="M22" s="120"/>
      <c r="N22" s="120"/>
      <c r="O22" s="120"/>
      <c r="P22" s="120"/>
      <c r="Q22" s="120"/>
      <c r="R22" s="120"/>
      <c r="S22" s="123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</row>
    <row r="23" spans="1:65" s="111" customFormat="1" ht="13.8" x14ac:dyDescent="0.25">
      <c r="A23" s="120">
        <v>1</v>
      </c>
      <c r="B23" s="120" t="s">
        <v>102</v>
      </c>
      <c r="C23" s="120"/>
      <c r="D23" s="120"/>
      <c r="E23" s="120"/>
      <c r="F23" s="120"/>
      <c r="G23" s="120"/>
      <c r="H23" s="120"/>
      <c r="I23" s="120"/>
      <c r="J23" s="120">
        <v>3</v>
      </c>
      <c r="K23" s="120" t="s">
        <v>98</v>
      </c>
      <c r="L23" s="120"/>
      <c r="M23" s="120"/>
      <c r="N23" s="120"/>
      <c r="O23" s="120"/>
      <c r="P23" s="120"/>
      <c r="Q23" s="120"/>
      <c r="R23" s="120"/>
      <c r="S23" s="123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</row>
    <row r="24" spans="1:65" s="111" customFormat="1" ht="13.8" x14ac:dyDescent="0.25">
      <c r="A24" s="120">
        <v>2</v>
      </c>
      <c r="B24" s="120" t="s">
        <v>85</v>
      </c>
      <c r="C24" s="120"/>
      <c r="D24" s="120"/>
      <c r="E24" s="120"/>
      <c r="F24" s="120"/>
      <c r="G24" s="120"/>
      <c r="H24" s="120"/>
      <c r="I24" s="120"/>
      <c r="J24" s="120">
        <v>4</v>
      </c>
      <c r="K24" s="120" t="s">
        <v>99</v>
      </c>
      <c r="L24" s="120"/>
      <c r="M24" s="120"/>
      <c r="N24" s="120"/>
      <c r="O24" s="120"/>
      <c r="P24" s="120"/>
      <c r="Q24" s="120"/>
      <c r="R24" s="120"/>
      <c r="S24" s="123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</row>
    <row r="25" spans="1:65" s="111" customFormat="1" ht="13.8" x14ac:dyDescent="0.25">
      <c r="A25" s="120">
        <v>3</v>
      </c>
      <c r="B25" s="120" t="s">
        <v>86</v>
      </c>
      <c r="C25" s="120"/>
      <c r="D25" s="120"/>
      <c r="E25" s="120"/>
      <c r="F25" s="120"/>
      <c r="G25" s="120"/>
      <c r="H25" s="120"/>
      <c r="I25" s="120"/>
      <c r="J25" s="120">
        <v>5</v>
      </c>
      <c r="K25" s="120" t="s">
        <v>61</v>
      </c>
      <c r="L25" s="120"/>
      <c r="M25" s="120"/>
      <c r="N25" s="120"/>
      <c r="O25" s="120"/>
      <c r="P25" s="120"/>
      <c r="Q25" s="120"/>
      <c r="R25" s="120"/>
      <c r="S25" s="123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</row>
    <row r="26" spans="1:65" s="111" customFormat="1" ht="4.5" customHeight="1" x14ac:dyDescent="0.25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3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</row>
    <row r="27" spans="1:65" s="111" customFormat="1" ht="13.8" x14ac:dyDescent="0.25">
      <c r="A27" s="120" t="s">
        <v>143</v>
      </c>
      <c r="B27" s="120"/>
      <c r="C27" s="120"/>
      <c r="D27" s="120"/>
      <c r="E27" s="120"/>
      <c r="F27" s="120"/>
      <c r="G27" s="120"/>
      <c r="H27" s="120"/>
      <c r="I27" s="120"/>
      <c r="J27" s="120" t="s">
        <v>155</v>
      </c>
      <c r="K27" s="120"/>
      <c r="L27" s="120"/>
      <c r="M27" s="120"/>
      <c r="N27" s="120"/>
      <c r="O27" s="120"/>
      <c r="P27" s="120"/>
      <c r="Q27" s="120"/>
      <c r="R27" s="120"/>
      <c r="S27" s="123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</row>
    <row r="28" spans="1:65" s="111" customFormat="1" ht="13.8" x14ac:dyDescent="0.25">
      <c r="A28" s="120">
        <v>1</v>
      </c>
      <c r="B28" s="120" t="s">
        <v>87</v>
      </c>
      <c r="C28" s="120"/>
      <c r="D28" s="120"/>
      <c r="E28" s="120"/>
      <c r="F28" s="120"/>
      <c r="G28" s="120"/>
      <c r="H28" s="120"/>
      <c r="I28" s="120"/>
      <c r="J28" s="120" t="s">
        <v>156</v>
      </c>
      <c r="K28" s="120"/>
      <c r="L28" s="120"/>
      <c r="M28" s="120"/>
      <c r="N28" s="120"/>
      <c r="O28" s="120"/>
      <c r="P28" s="120"/>
      <c r="Q28" s="120"/>
      <c r="R28" s="120"/>
      <c r="S28" s="123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</row>
    <row r="29" spans="1:65" s="111" customFormat="1" ht="13.8" x14ac:dyDescent="0.25">
      <c r="A29" s="120">
        <v>2</v>
      </c>
      <c r="B29" s="120" t="s">
        <v>88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3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</row>
    <row r="30" spans="1:65" s="111" customFormat="1" ht="4.5" customHeight="1" x14ac:dyDescent="0.25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3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</row>
    <row r="31" spans="1:65" s="111" customFormat="1" ht="13.8" x14ac:dyDescent="0.25">
      <c r="A31" s="120" t="s">
        <v>144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3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</row>
    <row r="32" spans="1:65" s="111" customFormat="1" ht="13.8" x14ac:dyDescent="0.25">
      <c r="A32" s="120">
        <v>1</v>
      </c>
      <c r="B32" s="120" t="s">
        <v>93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3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</row>
    <row r="33" spans="1:65" s="111" customFormat="1" ht="13.8" x14ac:dyDescent="0.25">
      <c r="A33" s="120">
        <v>2</v>
      </c>
      <c r="B33" s="120" t="s">
        <v>94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3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</row>
    <row r="34" spans="1:65" s="111" customFormat="1" ht="13.8" x14ac:dyDescent="0.25">
      <c r="A34" s="120">
        <v>3</v>
      </c>
      <c r="B34" s="120" t="s">
        <v>95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3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</row>
    <row r="35" spans="1:65" s="111" customFormat="1" ht="13.8" x14ac:dyDescent="0.25">
      <c r="A35" s="120">
        <v>4</v>
      </c>
      <c r="B35" s="120" t="s">
        <v>132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3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</row>
    <row r="36" spans="1:65" s="111" customFormat="1" ht="6" customHeight="1" x14ac:dyDescent="0.25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3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</row>
    <row r="37" spans="1:65" s="111" customFormat="1" ht="13.8" x14ac:dyDescent="0.25">
      <c r="A37" s="120" t="s">
        <v>145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3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</row>
    <row r="38" spans="1:65" s="111" customFormat="1" ht="13.8" x14ac:dyDescent="0.25">
      <c r="A38" s="120">
        <v>1</v>
      </c>
      <c r="B38" s="120" t="s">
        <v>89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3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</row>
    <row r="39" spans="1:65" s="111" customFormat="1" ht="13.8" x14ac:dyDescent="0.25">
      <c r="A39" s="120">
        <v>2</v>
      </c>
      <c r="B39" s="120" t="s">
        <v>90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3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</row>
    <row r="40" spans="1:65" s="111" customFormat="1" ht="13.8" x14ac:dyDescent="0.25">
      <c r="A40" s="120">
        <v>3</v>
      </c>
      <c r="B40" s="120" t="s">
        <v>91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3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</row>
    <row r="41" spans="1:65" s="111" customFormat="1" ht="13.8" x14ac:dyDescent="0.25">
      <c r="A41" s="120">
        <v>4</v>
      </c>
      <c r="B41" s="120" t="s">
        <v>103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3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</row>
    <row r="42" spans="1:65" s="111" customFormat="1" ht="13.8" x14ac:dyDescent="0.25">
      <c r="A42" s="120">
        <v>5</v>
      </c>
      <c r="B42" s="120" t="s">
        <v>92</v>
      </c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3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</row>
    <row r="43" spans="1:65" s="111" customFormat="1" ht="13.8" x14ac:dyDescent="0.25">
      <c r="A43" s="120">
        <v>6</v>
      </c>
      <c r="B43" s="120" t="s">
        <v>104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3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</row>
    <row r="44" spans="1:65" s="111" customFormat="1" ht="13.8" x14ac:dyDescent="0.25">
      <c r="A44" s="120">
        <v>7</v>
      </c>
      <c r="B44" s="120" t="s">
        <v>105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3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</row>
    <row r="45" spans="1:65" s="111" customFormat="1" ht="13.8" x14ac:dyDescent="0.25">
      <c r="A45" s="120">
        <v>8</v>
      </c>
      <c r="B45" s="120" t="s">
        <v>133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3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</row>
    <row r="46" spans="1:65" s="111" customFormat="1" ht="13.8" x14ac:dyDescent="0.25">
      <c r="A46" s="120">
        <v>9</v>
      </c>
      <c r="B46" s="120" t="s">
        <v>134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3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</row>
    <row r="47" spans="1:65" s="111" customFormat="1" ht="6.75" customHeight="1" x14ac:dyDescent="0.2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3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</row>
    <row r="48" spans="1:65" s="111" customFormat="1" ht="13.8" x14ac:dyDescent="0.25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3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</row>
    <row r="49" spans="1:65" s="111" customFormat="1" ht="13.8" x14ac:dyDescent="0.25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3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</row>
    <row r="50" spans="1:65" s="111" customFormat="1" ht="13.8" x14ac:dyDescent="0.25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3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</row>
    <row r="51" spans="1:65" s="111" customFormat="1" ht="13.8" x14ac:dyDescent="0.25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3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</row>
    <row r="52" spans="1:65" s="111" customFormat="1" ht="13.8" x14ac:dyDescent="0.25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3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</row>
    <row r="53" spans="1:65" s="111" customFormat="1" ht="13.8" x14ac:dyDescent="0.25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3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</row>
    <row r="54" spans="1:65" s="111" customFormat="1" ht="3.75" customHeight="1" x14ac:dyDescent="0.25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3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</row>
    <row r="55" spans="1:65" s="111" customFormat="1" ht="13.8" x14ac:dyDescent="0.25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3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</row>
    <row r="56" spans="1:65" s="124" customFormat="1" ht="13.8" x14ac:dyDescent="0.25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</row>
    <row r="57" spans="1:65" s="124" customFormat="1" ht="13.8" x14ac:dyDescent="0.25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</row>
    <row r="58" spans="1:65" s="124" customFormat="1" ht="13.8" x14ac:dyDescent="0.25"/>
    <row r="59" spans="1:65" s="124" customFormat="1" ht="13.8" x14ac:dyDescent="0.25"/>
    <row r="60" spans="1:65" s="124" customFormat="1" ht="13.8" x14ac:dyDescent="0.25"/>
    <row r="61" spans="1:65" s="124" customFormat="1" ht="13.8" x14ac:dyDescent="0.25"/>
    <row r="62" spans="1:65" s="124" customFormat="1" ht="7.5" customHeight="1" x14ac:dyDescent="0.25"/>
    <row r="63" spans="1:65" s="124" customFormat="1" ht="13.8" x14ac:dyDescent="0.25"/>
    <row r="64" spans="1:65" s="124" customFormat="1" ht="13.8" x14ac:dyDescent="0.25"/>
    <row r="65" s="124" customFormat="1" ht="13.8" x14ac:dyDescent="0.25"/>
    <row r="66" s="124" customFormat="1" ht="13.8" x14ac:dyDescent="0.25"/>
    <row r="67" s="124" customFormat="1" ht="13.8" x14ac:dyDescent="0.25"/>
    <row r="68" s="124" customFormat="1" ht="13.8" x14ac:dyDescent="0.25"/>
    <row r="69" s="124" customFormat="1" ht="9" customHeight="1" x14ac:dyDescent="0.25"/>
    <row r="70" s="124" customFormat="1" ht="13.8" x14ac:dyDescent="0.25"/>
    <row r="71" s="124" customFormat="1" ht="13.8" x14ac:dyDescent="0.25"/>
    <row r="72" s="124" customFormat="1" ht="13.8" x14ac:dyDescent="0.25"/>
    <row r="73" s="124" customFormat="1" ht="13.8" x14ac:dyDescent="0.25"/>
    <row r="74" s="125" customFormat="1" ht="11.4" x14ac:dyDescent="0.2"/>
    <row r="75" s="126" customFormat="1" x14ac:dyDescent="0.25"/>
    <row r="76" s="126" customFormat="1" x14ac:dyDescent="0.25"/>
    <row r="77" s="126" customFormat="1" x14ac:dyDescent="0.25"/>
    <row r="78" s="126" customFormat="1" x14ac:dyDescent="0.25"/>
    <row r="79" s="126" customFormat="1" x14ac:dyDescent="0.25"/>
    <row r="80" s="126" customFormat="1" x14ac:dyDescent="0.25"/>
    <row r="81" s="126" customFormat="1" x14ac:dyDescent="0.25"/>
    <row r="82" s="126" customFormat="1" x14ac:dyDescent="0.25"/>
    <row r="83" s="126" customFormat="1" x14ac:dyDescent="0.25"/>
    <row r="84" s="126" customFormat="1" x14ac:dyDescent="0.25"/>
    <row r="85" s="126" customFormat="1" x14ac:dyDescent="0.25"/>
    <row r="86" s="126" customFormat="1" x14ac:dyDescent="0.25"/>
    <row r="87" s="126" customFormat="1" x14ac:dyDescent="0.25"/>
    <row r="88" s="126" customFormat="1" x14ac:dyDescent="0.25"/>
    <row r="89" s="126" customFormat="1" x14ac:dyDescent="0.25"/>
    <row r="90" s="126" customFormat="1" x14ac:dyDescent="0.25"/>
    <row r="91" s="126" customFormat="1" x14ac:dyDescent="0.25"/>
    <row r="92" s="126" customFormat="1" x14ac:dyDescent="0.25"/>
    <row r="93" s="126" customFormat="1" x14ac:dyDescent="0.25"/>
    <row r="94" s="126" customFormat="1" x14ac:dyDescent="0.25"/>
    <row r="95" s="126" customFormat="1" x14ac:dyDescent="0.25"/>
    <row r="96" s="126" customFormat="1" x14ac:dyDescent="0.25"/>
    <row r="97" s="126" customFormat="1" x14ac:dyDescent="0.25"/>
    <row r="98" s="126" customFormat="1" x14ac:dyDescent="0.25"/>
    <row r="99" s="126" customFormat="1" x14ac:dyDescent="0.25"/>
    <row r="100" s="126" customFormat="1" x14ac:dyDescent="0.25"/>
    <row r="101" s="126" customFormat="1" x14ac:dyDescent="0.25"/>
    <row r="102" s="126" customFormat="1" x14ac:dyDescent="0.25"/>
    <row r="103" s="126" customFormat="1" x14ac:dyDescent="0.25"/>
    <row r="104" s="126" customFormat="1" x14ac:dyDescent="0.25"/>
    <row r="105" s="126" customFormat="1" x14ac:dyDescent="0.25"/>
    <row r="106" s="126" customFormat="1" x14ac:dyDescent="0.25"/>
    <row r="107" s="126" customFormat="1" x14ac:dyDescent="0.25"/>
    <row r="108" s="126" customFormat="1" x14ac:dyDescent="0.25"/>
    <row r="109" s="126" customFormat="1" x14ac:dyDescent="0.25"/>
    <row r="110" s="126" customFormat="1" x14ac:dyDescent="0.25"/>
    <row r="111" s="126" customFormat="1" x14ac:dyDescent="0.25"/>
    <row r="112" s="126" customFormat="1" x14ac:dyDescent="0.25"/>
    <row r="113" s="126" customFormat="1" x14ac:dyDescent="0.25"/>
    <row r="114" s="126" customFormat="1" x14ac:dyDescent="0.25"/>
    <row r="115" s="126" customFormat="1" x14ac:dyDescent="0.25"/>
    <row r="116" s="126" customFormat="1" x14ac:dyDescent="0.25"/>
    <row r="117" s="126" customFormat="1" x14ac:dyDescent="0.25"/>
    <row r="118" s="126" customFormat="1" x14ac:dyDescent="0.25"/>
    <row r="119" s="126" customFormat="1" x14ac:dyDescent="0.25"/>
    <row r="120" s="126" customFormat="1" x14ac:dyDescent="0.25"/>
    <row r="121" s="126" customFormat="1" x14ac:dyDescent="0.25"/>
    <row r="122" s="126" customFormat="1" x14ac:dyDescent="0.25"/>
    <row r="123" s="126" customFormat="1" x14ac:dyDescent="0.25"/>
    <row r="124" s="126" customFormat="1" x14ac:dyDescent="0.25"/>
    <row r="125" s="126" customFormat="1" x14ac:dyDescent="0.25"/>
    <row r="126" s="126" customFormat="1" x14ac:dyDescent="0.25"/>
    <row r="127" s="126" customFormat="1" x14ac:dyDescent="0.25"/>
    <row r="128" s="126" customFormat="1" x14ac:dyDescent="0.25"/>
    <row r="129" s="126" customFormat="1" x14ac:dyDescent="0.25"/>
    <row r="130" s="126" customFormat="1" x14ac:dyDescent="0.25"/>
    <row r="131" s="126" customFormat="1" x14ac:dyDescent="0.25"/>
    <row r="132" s="126" customFormat="1" x14ac:dyDescent="0.25"/>
    <row r="133" s="126" customFormat="1" x14ac:dyDescent="0.25"/>
    <row r="134" s="126" customFormat="1" x14ac:dyDescent="0.25"/>
    <row r="135" s="126" customFormat="1" x14ac:dyDescent="0.25"/>
    <row r="136" s="126" customFormat="1" x14ac:dyDescent="0.25"/>
    <row r="137" s="126" customFormat="1" x14ac:dyDescent="0.25"/>
    <row r="138" s="126" customFormat="1" x14ac:dyDescent="0.25"/>
    <row r="139" s="126" customFormat="1" x14ac:dyDescent="0.25"/>
    <row r="140" s="126" customFormat="1" x14ac:dyDescent="0.25"/>
    <row r="141" s="126" customFormat="1" x14ac:dyDescent="0.25"/>
    <row r="142" s="126" customFormat="1" x14ac:dyDescent="0.25"/>
    <row r="143" s="126" customFormat="1" x14ac:dyDescent="0.25"/>
    <row r="144" s="126" customFormat="1" x14ac:dyDescent="0.25"/>
    <row r="145" s="126" customFormat="1" x14ac:dyDescent="0.25"/>
    <row r="146" s="126" customFormat="1" x14ac:dyDescent="0.25"/>
    <row r="147" s="126" customFormat="1" x14ac:dyDescent="0.25"/>
    <row r="148" s="126" customFormat="1" x14ac:dyDescent="0.25"/>
    <row r="149" s="126" customFormat="1" x14ac:dyDescent="0.25"/>
    <row r="150" s="126" customFormat="1" x14ac:dyDescent="0.25"/>
    <row r="151" s="126" customFormat="1" x14ac:dyDescent="0.25"/>
    <row r="152" s="126" customFormat="1" x14ac:dyDescent="0.25"/>
    <row r="153" s="126" customFormat="1" x14ac:dyDescent="0.25"/>
    <row r="154" s="126" customFormat="1" x14ac:dyDescent="0.25"/>
    <row r="155" s="126" customFormat="1" x14ac:dyDescent="0.25"/>
    <row r="156" s="126" customFormat="1" x14ac:dyDescent="0.25"/>
    <row r="157" s="126" customFormat="1" x14ac:dyDescent="0.25"/>
    <row r="158" s="126" customFormat="1" x14ac:dyDescent="0.25"/>
    <row r="159" s="126" customFormat="1" x14ac:dyDescent="0.25"/>
    <row r="160" s="126" customFormat="1" x14ac:dyDescent="0.25"/>
    <row r="161" s="126" customFormat="1" x14ac:dyDescent="0.25"/>
    <row r="162" s="126" customFormat="1" x14ac:dyDescent="0.25"/>
    <row r="163" s="126" customFormat="1" x14ac:dyDescent="0.25"/>
    <row r="164" s="126" customFormat="1" x14ac:dyDescent="0.25"/>
    <row r="165" s="126" customFormat="1" x14ac:dyDescent="0.25"/>
    <row r="166" s="126" customFormat="1" x14ac:dyDescent="0.25"/>
    <row r="167" s="126" customFormat="1" x14ac:dyDescent="0.25"/>
    <row r="168" s="126" customFormat="1" x14ac:dyDescent="0.25"/>
    <row r="169" s="126" customFormat="1" x14ac:dyDescent="0.25"/>
    <row r="170" s="126" customFormat="1" x14ac:dyDescent="0.25"/>
    <row r="171" s="126" customFormat="1" x14ac:dyDescent="0.25"/>
    <row r="172" s="126" customFormat="1" x14ac:dyDescent="0.25"/>
    <row r="173" s="126" customFormat="1" x14ac:dyDescent="0.25"/>
    <row r="174" s="126" customFormat="1" x14ac:dyDescent="0.25"/>
    <row r="175" s="126" customFormat="1" x14ac:dyDescent="0.25"/>
    <row r="176" s="126" customFormat="1" x14ac:dyDescent="0.25"/>
    <row r="177" s="126" customFormat="1" x14ac:dyDescent="0.25"/>
    <row r="178" s="126" customFormat="1" x14ac:dyDescent="0.25"/>
    <row r="179" s="126" customFormat="1" x14ac:dyDescent="0.25"/>
    <row r="180" s="126" customFormat="1" x14ac:dyDescent="0.25"/>
    <row r="181" s="126" customFormat="1" x14ac:dyDescent="0.25"/>
    <row r="182" s="126" customFormat="1" x14ac:dyDescent="0.25"/>
    <row r="183" s="126" customFormat="1" x14ac:dyDescent="0.25"/>
    <row r="184" s="126" customFormat="1" x14ac:dyDescent="0.25"/>
    <row r="185" s="126" customFormat="1" x14ac:dyDescent="0.25"/>
    <row r="186" s="126" customFormat="1" x14ac:dyDescent="0.25"/>
    <row r="187" s="126" customFormat="1" x14ac:dyDescent="0.25"/>
    <row r="188" s="126" customFormat="1" x14ac:dyDescent="0.25"/>
    <row r="189" s="126" customFormat="1" x14ac:dyDescent="0.25"/>
    <row r="190" s="126" customFormat="1" x14ac:dyDescent="0.25"/>
    <row r="191" s="126" customFormat="1" x14ac:dyDescent="0.25"/>
    <row r="192" s="126" customFormat="1" x14ac:dyDescent="0.25"/>
    <row r="193" s="126" customFormat="1" x14ac:dyDescent="0.25"/>
    <row r="194" s="126" customFormat="1" x14ac:dyDescent="0.25"/>
    <row r="195" s="126" customFormat="1" x14ac:dyDescent="0.25"/>
    <row r="196" s="126" customFormat="1" x14ac:dyDescent="0.25"/>
    <row r="197" s="126" customFormat="1" x14ac:dyDescent="0.25"/>
    <row r="198" s="126" customFormat="1" x14ac:dyDescent="0.25"/>
    <row r="199" s="126" customFormat="1" x14ac:dyDescent="0.25"/>
    <row r="200" s="126" customFormat="1" x14ac:dyDescent="0.25"/>
    <row r="201" s="126" customFormat="1" x14ac:dyDescent="0.25"/>
    <row r="202" s="126" customFormat="1" x14ac:dyDescent="0.25"/>
    <row r="203" s="126" customFormat="1" x14ac:dyDescent="0.25"/>
    <row r="204" s="126" customFormat="1" x14ac:dyDescent="0.25"/>
    <row r="205" s="126" customFormat="1" x14ac:dyDescent="0.25"/>
    <row r="206" s="126" customFormat="1" x14ac:dyDescent="0.25"/>
    <row r="207" s="126" customFormat="1" x14ac:dyDescent="0.25"/>
    <row r="208" s="126" customFormat="1" x14ac:dyDescent="0.25"/>
    <row r="209" s="126" customFormat="1" x14ac:dyDescent="0.25"/>
    <row r="210" s="126" customFormat="1" x14ac:dyDescent="0.25"/>
    <row r="211" s="126" customFormat="1" x14ac:dyDescent="0.25"/>
    <row r="212" s="126" customFormat="1" x14ac:dyDescent="0.25"/>
    <row r="213" s="126" customFormat="1" x14ac:dyDescent="0.25"/>
    <row r="214" s="126" customFormat="1" x14ac:dyDescent="0.25"/>
    <row r="215" s="126" customFormat="1" x14ac:dyDescent="0.25"/>
    <row r="216" s="126" customFormat="1" x14ac:dyDescent="0.25"/>
    <row r="217" s="126" customFormat="1" x14ac:dyDescent="0.25"/>
    <row r="218" s="126" customFormat="1" x14ac:dyDescent="0.25"/>
    <row r="219" s="126" customFormat="1" x14ac:dyDescent="0.25"/>
    <row r="220" s="126" customFormat="1" x14ac:dyDescent="0.25"/>
    <row r="221" s="126" customFormat="1" x14ac:dyDescent="0.25"/>
    <row r="222" s="126" customFormat="1" x14ac:dyDescent="0.25"/>
    <row r="223" s="126" customFormat="1" x14ac:dyDescent="0.25"/>
    <row r="224" s="126" customFormat="1" x14ac:dyDescent="0.25"/>
    <row r="225" s="126" customFormat="1" x14ac:dyDescent="0.25"/>
    <row r="226" s="126" customFormat="1" x14ac:dyDescent="0.25"/>
    <row r="227" s="126" customFormat="1" x14ac:dyDescent="0.25"/>
    <row r="228" s="126" customFormat="1" x14ac:dyDescent="0.25"/>
    <row r="229" s="126" customFormat="1" x14ac:dyDescent="0.25"/>
    <row r="230" s="126" customFormat="1" x14ac:dyDescent="0.25"/>
    <row r="231" s="126" customFormat="1" x14ac:dyDescent="0.25"/>
    <row r="232" s="126" customFormat="1" x14ac:dyDescent="0.25"/>
    <row r="233" s="126" customFormat="1" x14ac:dyDescent="0.25"/>
    <row r="234" s="126" customFormat="1" x14ac:dyDescent="0.25"/>
    <row r="235" s="126" customFormat="1" x14ac:dyDescent="0.25"/>
    <row r="236" s="126" customFormat="1" x14ac:dyDescent="0.25"/>
    <row r="237" s="126" customFormat="1" x14ac:dyDescent="0.25"/>
    <row r="238" s="126" customFormat="1" x14ac:dyDescent="0.25"/>
    <row r="239" s="126" customFormat="1" x14ac:dyDescent="0.25"/>
    <row r="240" s="126" customFormat="1" x14ac:dyDescent="0.25"/>
    <row r="241" s="126" customFormat="1" x14ac:dyDescent="0.25"/>
    <row r="242" s="126" customFormat="1" x14ac:dyDescent="0.25"/>
    <row r="243" s="126" customFormat="1" x14ac:dyDescent="0.25"/>
    <row r="244" s="126" customFormat="1" x14ac:dyDescent="0.25"/>
    <row r="245" s="126" customFormat="1" x14ac:dyDescent="0.25"/>
    <row r="246" s="126" customFormat="1" x14ac:dyDescent="0.25"/>
    <row r="247" s="126" customFormat="1" x14ac:dyDescent="0.25"/>
    <row r="248" s="126" customFormat="1" x14ac:dyDescent="0.25"/>
    <row r="249" s="126" customFormat="1" x14ac:dyDescent="0.25"/>
    <row r="250" s="126" customFormat="1" x14ac:dyDescent="0.25"/>
    <row r="251" s="126" customFormat="1" x14ac:dyDescent="0.25"/>
    <row r="252" s="126" customFormat="1" x14ac:dyDescent="0.25"/>
    <row r="253" s="126" customFormat="1" x14ac:dyDescent="0.25"/>
    <row r="254" s="126" customFormat="1" x14ac:dyDescent="0.25"/>
    <row r="255" s="126" customFormat="1" x14ac:dyDescent="0.25"/>
    <row r="256" s="126" customFormat="1" x14ac:dyDescent="0.25"/>
    <row r="257" s="126" customFormat="1" x14ac:dyDescent="0.25"/>
    <row r="258" s="126" customFormat="1" x14ac:dyDescent="0.25"/>
    <row r="259" s="126" customFormat="1" x14ac:dyDescent="0.25"/>
    <row r="260" s="126" customFormat="1" x14ac:dyDescent="0.25"/>
    <row r="261" s="126" customFormat="1" x14ac:dyDescent="0.25"/>
    <row r="262" s="126" customFormat="1" x14ac:dyDescent="0.25"/>
    <row r="263" s="126" customFormat="1" x14ac:dyDescent="0.25"/>
    <row r="264" s="126" customFormat="1" x14ac:dyDescent="0.25"/>
    <row r="265" s="126" customFormat="1" x14ac:dyDescent="0.25"/>
    <row r="266" s="126" customFormat="1" x14ac:dyDescent="0.25"/>
    <row r="267" s="126" customFormat="1" x14ac:dyDescent="0.25"/>
    <row r="268" s="126" customFormat="1" x14ac:dyDescent="0.25"/>
    <row r="269" s="126" customFormat="1" x14ac:dyDescent="0.25"/>
    <row r="270" s="126" customFormat="1" x14ac:dyDescent="0.25"/>
    <row r="271" s="126" customFormat="1" x14ac:dyDescent="0.25"/>
    <row r="272" s="126" customFormat="1" x14ac:dyDescent="0.25"/>
    <row r="273" s="126" customFormat="1" x14ac:dyDescent="0.25"/>
    <row r="274" s="126" customFormat="1" x14ac:dyDescent="0.25"/>
    <row r="275" s="126" customFormat="1" x14ac:dyDescent="0.25"/>
    <row r="276" s="126" customFormat="1" x14ac:dyDescent="0.25"/>
    <row r="277" s="126" customFormat="1" x14ac:dyDescent="0.25"/>
    <row r="278" s="126" customFormat="1" x14ac:dyDescent="0.25"/>
    <row r="279" s="126" customFormat="1" x14ac:dyDescent="0.25"/>
    <row r="280" s="126" customFormat="1" x14ac:dyDescent="0.25"/>
    <row r="281" s="126" customFormat="1" x14ac:dyDescent="0.25"/>
    <row r="282" s="126" customFormat="1" x14ac:dyDescent="0.25"/>
    <row r="283" s="126" customFormat="1" x14ac:dyDescent="0.25"/>
    <row r="284" s="126" customFormat="1" x14ac:dyDescent="0.25"/>
  </sheetData>
  <phoneticPr fontId="0" type="noConversion"/>
  <pageMargins left="0.75" right="0.75" top="0.5" bottom="0.5" header="0.5" footer="0.25"/>
  <pageSetup orientation="portrait" horizontalDpi="4294967293" r:id="rId1"/>
  <headerFooter alignWithMargins="0">
    <oddFooter>&amp;L&amp;8© 2001 Kaiser Foundation Health Plan, Inc.&amp;R&amp;"Arial,Italic"&amp;8&amp;F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7" sqref="B7"/>
    </sheetView>
  </sheetViews>
  <sheetFormatPr defaultColWidth="9.109375" defaultRowHeight="13.2" x14ac:dyDescent="0.25"/>
  <cols>
    <col min="1" max="1" width="15.88671875" style="1" customWidth="1"/>
    <col min="2" max="8" width="12.33203125" style="1" customWidth="1"/>
    <col min="9" max="9" width="20.88671875" style="1" customWidth="1"/>
    <col min="10" max="10" width="6" style="1" customWidth="1"/>
    <col min="11" max="11" width="4.88671875" style="1" customWidth="1"/>
    <col min="12" max="12" width="5" style="1" customWidth="1"/>
    <col min="13" max="16384" width="9.109375" style="1"/>
  </cols>
  <sheetData>
    <row r="1" spans="1:9" ht="18" customHeight="1" x14ac:dyDescent="0.3">
      <c r="A1" s="165" t="s">
        <v>76</v>
      </c>
      <c r="B1" s="165"/>
      <c r="C1" s="165"/>
      <c r="D1" s="165"/>
      <c r="E1" s="165"/>
      <c r="F1" s="165"/>
      <c r="G1" s="165"/>
      <c r="H1" s="165"/>
      <c r="I1" s="165"/>
    </row>
    <row r="2" spans="1:9" ht="27" customHeight="1" thickBot="1" x14ac:dyDescent="0.3">
      <c r="A2" s="166" t="s">
        <v>73</v>
      </c>
      <c r="B2" s="167"/>
      <c r="C2" s="167"/>
      <c r="D2" s="167"/>
      <c r="E2" s="167"/>
      <c r="F2" s="167"/>
      <c r="G2" s="167"/>
      <c r="H2" s="167"/>
      <c r="I2" s="167"/>
    </row>
    <row r="3" spans="1:9" ht="17.25" customHeight="1" thickBot="1" x14ac:dyDescent="0.3">
      <c r="A3" s="15"/>
      <c r="B3" s="49"/>
      <c r="C3" s="12" t="s">
        <v>106</v>
      </c>
      <c r="D3" s="14"/>
      <c r="E3" s="13"/>
      <c r="F3" s="14"/>
      <c r="G3" s="14"/>
      <c r="H3" s="13"/>
      <c r="I3" s="32"/>
    </row>
    <row r="4" spans="1:9" s="10" customFormat="1" ht="27.75" customHeight="1" thickBot="1" x14ac:dyDescent="0.3">
      <c r="A4" s="16" t="s">
        <v>0</v>
      </c>
      <c r="B4" s="50" t="s">
        <v>1</v>
      </c>
      <c r="C4" s="53" t="s">
        <v>64</v>
      </c>
      <c r="D4" s="54" t="s">
        <v>63</v>
      </c>
      <c r="E4" s="55" t="s">
        <v>65</v>
      </c>
      <c r="F4" s="51" t="s">
        <v>66</v>
      </c>
      <c r="G4" s="59" t="s">
        <v>107</v>
      </c>
      <c r="H4" s="61" t="s">
        <v>108</v>
      </c>
      <c r="I4" s="30" t="s">
        <v>67</v>
      </c>
    </row>
    <row r="5" spans="1:9" s="3" customFormat="1" ht="34.5" customHeight="1" thickBot="1" x14ac:dyDescent="0.3">
      <c r="A5" s="2"/>
      <c r="B5" s="25" t="s">
        <v>72</v>
      </c>
      <c r="C5" s="56" t="s">
        <v>69</v>
      </c>
      <c r="D5" s="57" t="s">
        <v>70</v>
      </c>
      <c r="E5" s="76" t="s">
        <v>130</v>
      </c>
      <c r="F5" s="52" t="s">
        <v>71</v>
      </c>
      <c r="G5" s="60" t="s">
        <v>109</v>
      </c>
      <c r="H5" s="62" t="s">
        <v>74</v>
      </c>
      <c r="I5" s="31" t="s">
        <v>75</v>
      </c>
    </row>
    <row r="6" spans="1:9" s="11" customFormat="1" ht="47.25" customHeight="1" thickBot="1" x14ac:dyDescent="0.3">
      <c r="A6" s="9" t="s">
        <v>83</v>
      </c>
      <c r="B6" s="58" t="s">
        <v>82</v>
      </c>
      <c r="C6" s="36" t="s">
        <v>84</v>
      </c>
      <c r="D6" s="44" t="s">
        <v>80</v>
      </c>
      <c r="E6" s="43" t="s">
        <v>81</v>
      </c>
      <c r="F6" s="66" t="s">
        <v>113</v>
      </c>
      <c r="G6" s="67" t="s">
        <v>114</v>
      </c>
      <c r="H6" s="68" t="s">
        <v>115</v>
      </c>
      <c r="I6" s="63" t="s">
        <v>110</v>
      </c>
    </row>
    <row r="7" spans="1:9" s="4" customFormat="1" ht="17.100000000000001" customHeight="1" x14ac:dyDescent="0.25">
      <c r="A7" s="17" t="s">
        <v>2</v>
      </c>
      <c r="B7" s="26"/>
      <c r="C7" s="26"/>
      <c r="D7" s="21"/>
      <c r="E7" s="28"/>
      <c r="F7" s="21"/>
      <c r="G7" s="47"/>
      <c r="H7" s="20"/>
      <c r="I7" s="64">
        <f>SUM((B7/3)*((C7+D7+E7+F7+G7+H7)/18))</f>
        <v>0</v>
      </c>
    </row>
    <row r="8" spans="1:9" s="4" customFormat="1" ht="17.100000000000001" customHeight="1" x14ac:dyDescent="0.25">
      <c r="A8" s="18" t="s">
        <v>3</v>
      </c>
      <c r="B8" s="27"/>
      <c r="C8" s="27"/>
      <c r="D8" s="24"/>
      <c r="E8" s="29"/>
      <c r="F8" s="24"/>
      <c r="G8" s="48"/>
      <c r="H8" s="23"/>
      <c r="I8" s="69">
        <f t="shared" ref="I8:I22" si="0">SUM((B8/3)*((C8+D8+E8+F8+G8+H8)/18))</f>
        <v>0</v>
      </c>
    </row>
    <row r="9" spans="1:9" s="4" customFormat="1" ht="22.8" x14ac:dyDescent="0.25">
      <c r="A9" s="18" t="s">
        <v>4</v>
      </c>
      <c r="B9" s="27"/>
      <c r="C9" s="27"/>
      <c r="D9" s="24"/>
      <c r="E9" s="29"/>
      <c r="F9" s="24"/>
      <c r="G9" s="48"/>
      <c r="H9" s="23"/>
      <c r="I9" s="69">
        <f t="shared" si="0"/>
        <v>0</v>
      </c>
    </row>
    <row r="10" spans="1:9" s="4" customFormat="1" ht="17.100000000000001" customHeight="1" x14ac:dyDescent="0.25">
      <c r="A10" s="18" t="s">
        <v>5</v>
      </c>
      <c r="B10" s="27"/>
      <c r="C10" s="27"/>
      <c r="D10" s="24"/>
      <c r="E10" s="29"/>
      <c r="F10" s="24"/>
      <c r="G10" s="48"/>
      <c r="H10" s="23"/>
      <c r="I10" s="69">
        <f t="shared" si="0"/>
        <v>0</v>
      </c>
    </row>
    <row r="11" spans="1:9" s="4" customFormat="1" ht="17.100000000000001" customHeight="1" x14ac:dyDescent="0.25">
      <c r="A11" s="18" t="s">
        <v>6</v>
      </c>
      <c r="B11" s="27"/>
      <c r="C11" s="27"/>
      <c r="D11" s="24"/>
      <c r="E11" s="29"/>
      <c r="F11" s="24"/>
      <c r="G11" s="48"/>
      <c r="H11" s="23"/>
      <c r="I11" s="69">
        <f t="shared" si="0"/>
        <v>0</v>
      </c>
    </row>
    <row r="12" spans="1:9" s="4" customFormat="1" ht="17.100000000000001" customHeight="1" x14ac:dyDescent="0.25">
      <c r="A12" s="18" t="s">
        <v>7</v>
      </c>
      <c r="B12" s="27"/>
      <c r="C12" s="27"/>
      <c r="D12" s="24"/>
      <c r="E12" s="29"/>
      <c r="F12" s="24"/>
      <c r="G12" s="48"/>
      <c r="H12" s="23"/>
      <c r="I12" s="69">
        <f t="shared" si="0"/>
        <v>0</v>
      </c>
    </row>
    <row r="13" spans="1:9" s="4" customFormat="1" ht="17.100000000000001" customHeight="1" x14ac:dyDescent="0.25">
      <c r="A13" s="18" t="s">
        <v>8</v>
      </c>
      <c r="B13" s="27"/>
      <c r="C13" s="27"/>
      <c r="D13" s="24"/>
      <c r="E13" s="29"/>
      <c r="F13" s="24"/>
      <c r="G13" s="48"/>
      <c r="H13" s="23"/>
      <c r="I13" s="69">
        <f t="shared" si="0"/>
        <v>0</v>
      </c>
    </row>
    <row r="14" spans="1:9" s="4" customFormat="1" ht="17.100000000000001" customHeight="1" x14ac:dyDescent="0.25">
      <c r="A14" s="18" t="s">
        <v>9</v>
      </c>
      <c r="B14" s="27"/>
      <c r="C14" s="27"/>
      <c r="D14" s="24"/>
      <c r="E14" s="29"/>
      <c r="F14" s="24"/>
      <c r="G14" s="48"/>
      <c r="H14" s="23"/>
      <c r="I14" s="69">
        <f t="shared" si="0"/>
        <v>0</v>
      </c>
    </row>
    <row r="15" spans="1:9" s="4" customFormat="1" ht="22.8" x14ac:dyDescent="0.25">
      <c r="A15" s="18" t="s">
        <v>10</v>
      </c>
      <c r="B15" s="27"/>
      <c r="C15" s="27"/>
      <c r="D15" s="24"/>
      <c r="E15" s="29"/>
      <c r="F15" s="24"/>
      <c r="G15" s="48"/>
      <c r="H15" s="23"/>
      <c r="I15" s="69">
        <f t="shared" si="0"/>
        <v>0</v>
      </c>
    </row>
    <row r="16" spans="1:9" s="4" customFormat="1" ht="17.100000000000001" customHeight="1" x14ac:dyDescent="0.25">
      <c r="A16" s="18" t="s">
        <v>11</v>
      </c>
      <c r="B16" s="27"/>
      <c r="C16" s="27"/>
      <c r="D16" s="24"/>
      <c r="E16" s="29"/>
      <c r="F16" s="24"/>
      <c r="G16" s="48"/>
      <c r="H16" s="23"/>
      <c r="I16" s="69">
        <f t="shared" si="0"/>
        <v>0</v>
      </c>
    </row>
    <row r="17" spans="1:9" s="4" customFormat="1" ht="17.100000000000001" customHeight="1" x14ac:dyDescent="0.25">
      <c r="A17" s="18" t="s">
        <v>12</v>
      </c>
      <c r="B17" s="27"/>
      <c r="C17" s="27"/>
      <c r="D17" s="24"/>
      <c r="E17" s="29"/>
      <c r="F17" s="24"/>
      <c r="G17" s="48"/>
      <c r="H17" s="23"/>
      <c r="I17" s="69">
        <f t="shared" si="0"/>
        <v>0</v>
      </c>
    </row>
    <row r="18" spans="1:9" s="4" customFormat="1" ht="17.100000000000001" customHeight="1" x14ac:dyDescent="0.25">
      <c r="A18" s="18" t="s">
        <v>13</v>
      </c>
      <c r="B18" s="27"/>
      <c r="C18" s="27"/>
      <c r="D18" s="24"/>
      <c r="E18" s="29"/>
      <c r="F18" s="24"/>
      <c r="G18" s="48"/>
      <c r="H18" s="23"/>
      <c r="I18" s="69">
        <f t="shared" si="0"/>
        <v>0</v>
      </c>
    </row>
    <row r="19" spans="1:9" s="4" customFormat="1" ht="17.100000000000001" customHeight="1" x14ac:dyDescent="0.25">
      <c r="A19" s="18" t="s">
        <v>14</v>
      </c>
      <c r="B19" s="27"/>
      <c r="C19" s="27"/>
      <c r="D19" s="24"/>
      <c r="E19" s="29"/>
      <c r="F19" s="24"/>
      <c r="G19" s="48"/>
      <c r="H19" s="23"/>
      <c r="I19" s="69">
        <f t="shared" si="0"/>
        <v>0</v>
      </c>
    </row>
    <row r="20" spans="1:9" s="4" customFormat="1" ht="17.100000000000001" customHeight="1" x14ac:dyDescent="0.25">
      <c r="A20" s="18" t="s">
        <v>116</v>
      </c>
      <c r="B20" s="27"/>
      <c r="C20" s="27"/>
      <c r="D20" s="24"/>
      <c r="E20" s="29"/>
      <c r="F20" s="24"/>
      <c r="G20" s="48"/>
      <c r="H20" s="23"/>
      <c r="I20" s="69">
        <f t="shared" si="0"/>
        <v>0</v>
      </c>
    </row>
    <row r="21" spans="1:9" s="4" customFormat="1" ht="17.100000000000001" customHeight="1" x14ac:dyDescent="0.25">
      <c r="A21" s="18" t="s">
        <v>15</v>
      </c>
      <c r="B21" s="27"/>
      <c r="C21" s="27"/>
      <c r="D21" s="24"/>
      <c r="E21" s="29"/>
      <c r="F21" s="24"/>
      <c r="G21" s="48"/>
      <c r="H21" s="23"/>
      <c r="I21" s="69">
        <f t="shared" si="0"/>
        <v>0</v>
      </c>
    </row>
    <row r="22" spans="1:9" s="4" customFormat="1" ht="17.100000000000001" customHeight="1" thickBot="1" x14ac:dyDescent="0.3">
      <c r="A22" s="18" t="s">
        <v>16</v>
      </c>
      <c r="B22" s="27"/>
      <c r="C22" s="27"/>
      <c r="D22" s="24"/>
      <c r="E22" s="29"/>
      <c r="F22" s="24"/>
      <c r="G22" s="48"/>
      <c r="H22" s="23"/>
      <c r="I22" s="70">
        <f t="shared" si="0"/>
        <v>0</v>
      </c>
    </row>
    <row r="23" spans="1:9" s="5" customFormat="1" ht="23.25" customHeight="1" thickBot="1" x14ac:dyDescent="0.3">
      <c r="A23" s="39" t="s">
        <v>111</v>
      </c>
      <c r="B23" s="40">
        <f>SUM(B7:B22)/16</f>
        <v>0</v>
      </c>
      <c r="C23" s="40">
        <f t="shared" ref="C23:H23" si="1">SUM(C7:C22)/16</f>
        <v>0</v>
      </c>
      <c r="D23" s="42">
        <f t="shared" si="1"/>
        <v>0</v>
      </c>
      <c r="E23" s="41">
        <f t="shared" si="1"/>
        <v>0</v>
      </c>
      <c r="F23" s="40">
        <f t="shared" si="1"/>
        <v>0</v>
      </c>
      <c r="G23" s="42">
        <f t="shared" si="1"/>
        <v>0</v>
      </c>
      <c r="H23" s="41">
        <f t="shared" si="1"/>
        <v>0</v>
      </c>
      <c r="I23" s="65">
        <f>SUM(C26)</f>
        <v>0</v>
      </c>
    </row>
    <row r="24" spans="1:9" s="6" customFormat="1" ht="10.5" customHeight="1" x14ac:dyDescent="0.25">
      <c r="A24" s="128" t="s">
        <v>117</v>
      </c>
      <c r="B24" s="129"/>
      <c r="C24" s="129"/>
      <c r="D24" s="129"/>
      <c r="E24" s="129"/>
      <c r="F24" s="129"/>
      <c r="G24" s="129"/>
      <c r="H24" s="130"/>
      <c r="I24" s="131"/>
    </row>
    <row r="25" spans="1:9" s="7" customFormat="1" ht="15" customHeight="1" x14ac:dyDescent="0.25">
      <c r="A25" s="132">
        <f>SUM(B7:B22)</f>
        <v>0</v>
      </c>
      <c r="B25" s="133"/>
      <c r="C25" s="134" t="s">
        <v>112</v>
      </c>
      <c r="D25" s="135"/>
      <c r="E25" s="136"/>
      <c r="F25" s="137"/>
      <c r="G25" s="138"/>
      <c r="H25" s="139"/>
      <c r="I25" s="140"/>
    </row>
    <row r="26" spans="1:9" s="8" customFormat="1" ht="15" customHeight="1" x14ac:dyDescent="0.25">
      <c r="A26" s="132">
        <f>SUM(C7:H22)</f>
        <v>0</v>
      </c>
      <c r="B26" s="141"/>
      <c r="C26" s="142">
        <f>SUM(D26*E26)</f>
        <v>0</v>
      </c>
      <c r="D26" s="143">
        <f>SUM(B7:B22)/48</f>
        <v>0</v>
      </c>
      <c r="E26" s="144">
        <f>SUM(C7:H22)/288</f>
        <v>0</v>
      </c>
      <c r="F26" s="137"/>
      <c r="G26" s="128"/>
      <c r="H26" s="145"/>
      <c r="I26" s="140"/>
    </row>
    <row r="27" spans="1:9" s="6" customFormat="1" ht="11.25" customHeight="1" x14ac:dyDescent="0.25">
      <c r="A27" s="146"/>
      <c r="B27" s="147"/>
      <c r="C27" s="147"/>
      <c r="D27" s="147"/>
      <c r="E27" s="148"/>
      <c r="F27" s="149"/>
      <c r="G27" s="146"/>
      <c r="H27" s="150"/>
      <c r="I27" s="140"/>
    </row>
    <row r="28" spans="1:9" s="33" customFormat="1" ht="10.5" customHeight="1" x14ac:dyDescent="0.25">
      <c r="A28" s="151"/>
      <c r="B28" s="147"/>
      <c r="C28" s="147"/>
      <c r="D28" s="147"/>
      <c r="E28" s="147"/>
      <c r="F28" s="152"/>
      <c r="G28" s="130"/>
      <c r="H28" s="153"/>
      <c r="I28" s="154"/>
    </row>
    <row r="29" spans="1:9" s="6" customFormat="1" ht="17.100000000000001" customHeight="1" x14ac:dyDescent="0.25">
      <c r="A29" s="140"/>
      <c r="B29" s="147"/>
      <c r="C29" s="147"/>
      <c r="D29" s="147"/>
      <c r="E29" s="147"/>
      <c r="F29" s="152"/>
      <c r="G29" s="130"/>
      <c r="H29" s="153"/>
      <c r="I29" s="140"/>
    </row>
    <row r="30" spans="1:9" x14ac:dyDescent="0.25">
      <c r="A30" s="155"/>
      <c r="B30" s="155"/>
      <c r="C30" s="155"/>
      <c r="D30" s="155"/>
      <c r="E30" s="155"/>
      <c r="F30" s="155"/>
      <c r="G30" s="155"/>
      <c r="H30" s="155"/>
      <c r="I30" s="155"/>
    </row>
    <row r="35" spans="1:1" x14ac:dyDescent="0.25">
      <c r="A35" s="113"/>
    </row>
    <row r="36" spans="1:1" x14ac:dyDescent="0.25">
      <c r="A36" s="114"/>
    </row>
  </sheetData>
  <sheetProtection sheet="1" objects="1" scenarios="1"/>
  <phoneticPr fontId="0" type="noConversion"/>
  <dataValidations xWindow="527" yWindow="554" count="1">
    <dataValidation type="whole" showErrorMessage="1" errorTitle="Out of Range" error="Value must be between 0 - 3_x000a_" prompt="_x000a_" sqref="B7:H22">
      <formula1>0</formula1>
      <formula2>3</formula2>
    </dataValidation>
  </dataValidations>
  <pageMargins left="0.66" right="0.5" top="0.5" bottom="0.25" header="0.5" footer="0.37"/>
  <pageSetup orientation="landscape" horizontalDpi="4294967293" r:id="rId1"/>
  <headerFooter alignWithMargins="0">
    <oddFooter xml:space="preserve">&amp;L&amp;8© 2001 Kaiser Foundation Health Plan, Inc.&amp;R&amp;"Arial,Italic"&amp;8&amp;A :  &amp;F&amp;"Arial,Regular"&amp;10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7" sqref="B7"/>
    </sheetView>
  </sheetViews>
  <sheetFormatPr defaultColWidth="9.109375" defaultRowHeight="13.2" x14ac:dyDescent="0.25"/>
  <cols>
    <col min="1" max="1" width="19" style="1" customWidth="1"/>
    <col min="2" max="2" width="12" style="1" bestFit="1" customWidth="1"/>
    <col min="3" max="3" width="11.109375" style="1" customWidth="1"/>
    <col min="4" max="4" width="11.6640625" style="1" customWidth="1"/>
    <col min="5" max="8" width="12.33203125" style="1" customWidth="1"/>
    <col min="9" max="9" width="17.6640625" style="1" customWidth="1"/>
    <col min="10" max="16384" width="9.109375" style="1"/>
  </cols>
  <sheetData>
    <row r="1" spans="1:9" ht="18" customHeight="1" x14ac:dyDescent="0.3">
      <c r="A1" s="165" t="s">
        <v>76</v>
      </c>
      <c r="B1" s="165"/>
      <c r="C1" s="165"/>
      <c r="D1" s="165"/>
      <c r="E1" s="165"/>
      <c r="F1" s="165"/>
      <c r="G1" s="165"/>
      <c r="H1" s="165"/>
      <c r="I1" s="165"/>
    </row>
    <row r="2" spans="1:9" ht="17.25" customHeight="1" thickBot="1" x14ac:dyDescent="0.3">
      <c r="A2" s="166" t="s">
        <v>78</v>
      </c>
      <c r="B2" s="167"/>
      <c r="C2" s="167"/>
      <c r="D2" s="167"/>
      <c r="E2" s="167"/>
      <c r="F2" s="167"/>
      <c r="G2" s="167"/>
      <c r="H2" s="167"/>
      <c r="I2" s="167"/>
    </row>
    <row r="3" spans="1:9" ht="14.25" customHeight="1" thickBot="1" x14ac:dyDescent="0.3">
      <c r="A3" s="90"/>
      <c r="B3" s="91"/>
      <c r="C3" s="92" t="s">
        <v>106</v>
      </c>
      <c r="D3" s="93"/>
      <c r="E3" s="94"/>
      <c r="F3" s="93"/>
      <c r="G3" s="93"/>
      <c r="H3" s="94"/>
      <c r="I3" s="95"/>
    </row>
    <row r="4" spans="1:9" s="10" customFormat="1" ht="24.75" customHeight="1" thickBot="1" x14ac:dyDescent="0.3">
      <c r="A4" s="16" t="s">
        <v>0</v>
      </c>
      <c r="B4" s="79" t="s">
        <v>1</v>
      </c>
      <c r="C4" s="84" t="s">
        <v>64</v>
      </c>
      <c r="D4" s="80" t="s">
        <v>63</v>
      </c>
      <c r="E4" s="75" t="s">
        <v>65</v>
      </c>
      <c r="F4" s="77" t="s">
        <v>66</v>
      </c>
      <c r="G4" s="59" t="s">
        <v>107</v>
      </c>
      <c r="H4" s="61" t="s">
        <v>108</v>
      </c>
      <c r="I4" s="30" t="s">
        <v>67</v>
      </c>
    </row>
    <row r="5" spans="1:9" s="3" customFormat="1" ht="35.25" customHeight="1" thickBot="1" x14ac:dyDescent="0.3">
      <c r="A5" s="2"/>
      <c r="B5" s="25" t="s">
        <v>72</v>
      </c>
      <c r="C5" s="85" t="s">
        <v>69</v>
      </c>
      <c r="D5" s="81" t="s">
        <v>70</v>
      </c>
      <c r="E5" s="76" t="s">
        <v>130</v>
      </c>
      <c r="F5" s="78" t="s">
        <v>71</v>
      </c>
      <c r="G5" s="60" t="s">
        <v>109</v>
      </c>
      <c r="H5" s="62" t="s">
        <v>74</v>
      </c>
      <c r="I5" s="31" t="s">
        <v>75</v>
      </c>
    </row>
    <row r="6" spans="1:9" s="11" customFormat="1" ht="42" customHeight="1" thickBot="1" x14ac:dyDescent="0.3">
      <c r="A6" s="9" t="s">
        <v>83</v>
      </c>
      <c r="B6" s="58" t="s">
        <v>82</v>
      </c>
      <c r="C6" s="86" t="s">
        <v>84</v>
      </c>
      <c r="D6" s="82" t="s">
        <v>80</v>
      </c>
      <c r="E6" s="43" t="s">
        <v>81</v>
      </c>
      <c r="F6" s="66" t="s">
        <v>113</v>
      </c>
      <c r="G6" s="67" t="s">
        <v>114</v>
      </c>
      <c r="H6" s="68" t="s">
        <v>115</v>
      </c>
      <c r="I6" s="63" t="s">
        <v>110</v>
      </c>
    </row>
    <row r="7" spans="1:9" s="4" customFormat="1" x14ac:dyDescent="0.25">
      <c r="A7" s="37" t="s">
        <v>17</v>
      </c>
      <c r="B7" s="19"/>
      <c r="C7" s="71"/>
      <c r="D7" s="47"/>
      <c r="E7" s="19"/>
      <c r="F7" s="71"/>
      <c r="G7" s="47"/>
      <c r="H7" s="20"/>
      <c r="I7" s="96">
        <f>SUM((B7/3)*((C7+D7+E7+F7+G7+H7)/18))</f>
        <v>0</v>
      </c>
    </row>
    <row r="8" spans="1:9" s="4" customFormat="1" x14ac:dyDescent="0.25">
      <c r="A8" s="38" t="s">
        <v>18</v>
      </c>
      <c r="B8" s="22"/>
      <c r="C8" s="72"/>
      <c r="D8" s="48"/>
      <c r="E8" s="22"/>
      <c r="F8" s="72"/>
      <c r="G8" s="48"/>
      <c r="H8" s="23"/>
      <c r="I8" s="97">
        <f t="shared" ref="I8:I25" si="0">SUM((B8/3)*((C8+D8+E8+F8+G8+H8)/18))</f>
        <v>0</v>
      </c>
    </row>
    <row r="9" spans="1:9" s="4" customFormat="1" ht="21.75" customHeight="1" x14ac:dyDescent="0.25">
      <c r="A9" s="38" t="s">
        <v>19</v>
      </c>
      <c r="B9" s="22"/>
      <c r="C9" s="72"/>
      <c r="D9" s="48"/>
      <c r="E9" s="22"/>
      <c r="F9" s="72"/>
      <c r="G9" s="48"/>
      <c r="H9" s="23"/>
      <c r="I9" s="97">
        <f t="shared" si="0"/>
        <v>0</v>
      </c>
    </row>
    <row r="10" spans="1:9" s="4" customFormat="1" x14ac:dyDescent="0.25">
      <c r="A10" s="38" t="s">
        <v>20</v>
      </c>
      <c r="B10" s="22"/>
      <c r="C10" s="72"/>
      <c r="D10" s="48"/>
      <c r="E10" s="22"/>
      <c r="F10" s="72"/>
      <c r="G10" s="48"/>
      <c r="H10" s="23"/>
      <c r="I10" s="97">
        <f t="shared" si="0"/>
        <v>0</v>
      </c>
    </row>
    <row r="11" spans="1:9" s="4" customFormat="1" x14ac:dyDescent="0.25">
      <c r="A11" s="38" t="s">
        <v>21</v>
      </c>
      <c r="B11" s="22"/>
      <c r="C11" s="72"/>
      <c r="D11" s="48"/>
      <c r="E11" s="22"/>
      <c r="F11" s="72"/>
      <c r="G11" s="48"/>
      <c r="H11" s="23"/>
      <c r="I11" s="97">
        <f t="shared" si="0"/>
        <v>0</v>
      </c>
    </row>
    <row r="12" spans="1:9" s="4" customFormat="1" ht="15" customHeight="1" x14ac:dyDescent="0.25">
      <c r="A12" s="38" t="s">
        <v>22</v>
      </c>
      <c r="B12" s="22"/>
      <c r="C12" s="72"/>
      <c r="D12" s="48"/>
      <c r="E12" s="22"/>
      <c r="F12" s="72"/>
      <c r="G12" s="48"/>
      <c r="H12" s="23"/>
      <c r="I12" s="97">
        <f t="shared" si="0"/>
        <v>0</v>
      </c>
    </row>
    <row r="13" spans="1:9" s="4" customFormat="1" x14ac:dyDescent="0.25">
      <c r="A13" s="38" t="s">
        <v>23</v>
      </c>
      <c r="B13" s="22"/>
      <c r="C13" s="72"/>
      <c r="D13" s="48"/>
      <c r="E13" s="22"/>
      <c r="F13" s="72"/>
      <c r="G13" s="48"/>
      <c r="H13" s="23"/>
      <c r="I13" s="97">
        <f t="shared" si="0"/>
        <v>0</v>
      </c>
    </row>
    <row r="14" spans="1:9" s="4" customFormat="1" ht="17.100000000000001" customHeight="1" x14ac:dyDescent="0.25">
      <c r="A14" s="38" t="s">
        <v>24</v>
      </c>
      <c r="B14" s="22"/>
      <c r="C14" s="72"/>
      <c r="D14" s="48"/>
      <c r="E14" s="22"/>
      <c r="F14" s="72"/>
      <c r="G14" s="48"/>
      <c r="H14" s="23"/>
      <c r="I14" s="97">
        <f t="shared" si="0"/>
        <v>0</v>
      </c>
    </row>
    <row r="15" spans="1:9" s="4" customFormat="1" x14ac:dyDescent="0.25">
      <c r="A15" s="38" t="s">
        <v>25</v>
      </c>
      <c r="B15" s="22"/>
      <c r="C15" s="72"/>
      <c r="D15" s="48"/>
      <c r="E15" s="22"/>
      <c r="F15" s="72"/>
      <c r="G15" s="48"/>
      <c r="H15" s="23"/>
      <c r="I15" s="97">
        <f t="shared" si="0"/>
        <v>0</v>
      </c>
    </row>
    <row r="16" spans="1:9" s="4" customFormat="1" ht="22.8" x14ac:dyDescent="0.25">
      <c r="A16" s="38" t="s">
        <v>26</v>
      </c>
      <c r="B16" s="22"/>
      <c r="C16" s="72"/>
      <c r="D16" s="48"/>
      <c r="E16" s="22"/>
      <c r="F16" s="72"/>
      <c r="G16" s="48"/>
      <c r="H16" s="23"/>
      <c r="I16" s="97">
        <f t="shared" si="0"/>
        <v>0</v>
      </c>
    </row>
    <row r="17" spans="1:9" s="4" customFormat="1" ht="16.5" customHeight="1" x14ac:dyDescent="0.25">
      <c r="A17" s="38" t="s">
        <v>27</v>
      </c>
      <c r="B17" s="22"/>
      <c r="C17" s="72"/>
      <c r="D17" s="48"/>
      <c r="E17" s="22"/>
      <c r="F17" s="72"/>
      <c r="G17" s="48"/>
      <c r="H17" s="23"/>
      <c r="I17" s="97">
        <f t="shared" si="0"/>
        <v>0</v>
      </c>
    </row>
    <row r="18" spans="1:9" s="4" customFormat="1" ht="22.8" x14ac:dyDescent="0.25">
      <c r="A18" s="38" t="s">
        <v>28</v>
      </c>
      <c r="B18" s="22"/>
      <c r="C18" s="72"/>
      <c r="D18" s="48"/>
      <c r="E18" s="22"/>
      <c r="F18" s="72"/>
      <c r="G18" s="48"/>
      <c r="H18" s="23"/>
      <c r="I18" s="97">
        <f t="shared" si="0"/>
        <v>0</v>
      </c>
    </row>
    <row r="19" spans="1:9" s="4" customFormat="1" x14ac:dyDescent="0.25">
      <c r="A19" s="38" t="s">
        <v>29</v>
      </c>
      <c r="B19" s="22"/>
      <c r="C19" s="72"/>
      <c r="D19" s="48"/>
      <c r="E19" s="22"/>
      <c r="F19" s="72"/>
      <c r="G19" s="48"/>
      <c r="H19" s="23"/>
      <c r="I19" s="97">
        <f t="shared" si="0"/>
        <v>0</v>
      </c>
    </row>
    <row r="20" spans="1:9" s="4" customFormat="1" ht="21.75" customHeight="1" x14ac:dyDescent="0.25">
      <c r="A20" s="38" t="s">
        <v>30</v>
      </c>
      <c r="B20" s="22"/>
      <c r="C20" s="72"/>
      <c r="D20" s="48"/>
      <c r="E20" s="22"/>
      <c r="F20" s="72"/>
      <c r="G20" s="48"/>
      <c r="H20" s="23"/>
      <c r="I20" s="97">
        <f t="shared" si="0"/>
        <v>0</v>
      </c>
    </row>
    <row r="21" spans="1:9" s="4" customFormat="1" ht="17.100000000000001" customHeight="1" x14ac:dyDescent="0.25">
      <c r="A21" s="38" t="s">
        <v>31</v>
      </c>
      <c r="B21" s="22"/>
      <c r="C21" s="72"/>
      <c r="D21" s="48"/>
      <c r="E21" s="22"/>
      <c r="F21" s="72"/>
      <c r="G21" s="48"/>
      <c r="H21" s="23"/>
      <c r="I21" s="97">
        <f t="shared" si="0"/>
        <v>0</v>
      </c>
    </row>
    <row r="22" spans="1:9" s="4" customFormat="1" ht="17.100000000000001" customHeight="1" x14ac:dyDescent="0.25">
      <c r="A22" s="38" t="s">
        <v>32</v>
      </c>
      <c r="B22" s="22"/>
      <c r="C22" s="72"/>
      <c r="D22" s="48"/>
      <c r="E22" s="22"/>
      <c r="F22" s="72"/>
      <c r="G22" s="48"/>
      <c r="H22" s="23"/>
      <c r="I22" s="97">
        <f t="shared" si="0"/>
        <v>0</v>
      </c>
    </row>
    <row r="23" spans="1:9" s="4" customFormat="1" ht="22.8" x14ac:dyDescent="0.25">
      <c r="A23" s="38" t="s">
        <v>33</v>
      </c>
      <c r="B23" s="22"/>
      <c r="C23" s="72"/>
      <c r="D23" s="48"/>
      <c r="E23" s="22"/>
      <c r="F23" s="72"/>
      <c r="G23" s="48"/>
      <c r="H23" s="23"/>
      <c r="I23" s="97">
        <f t="shared" si="0"/>
        <v>0</v>
      </c>
    </row>
    <row r="24" spans="1:9" s="4" customFormat="1" ht="17.100000000000001" customHeight="1" x14ac:dyDescent="0.25">
      <c r="A24" s="38" t="s">
        <v>52</v>
      </c>
      <c r="B24" s="22"/>
      <c r="C24" s="72"/>
      <c r="D24" s="48"/>
      <c r="E24" s="22"/>
      <c r="F24" s="72"/>
      <c r="G24" s="48"/>
      <c r="H24" s="23"/>
      <c r="I24" s="97">
        <f t="shared" si="0"/>
        <v>0</v>
      </c>
    </row>
    <row r="25" spans="1:9" s="4" customFormat="1" ht="17.100000000000001" customHeight="1" thickBot="1" x14ac:dyDescent="0.3">
      <c r="A25" s="38" t="s">
        <v>34</v>
      </c>
      <c r="B25" s="22"/>
      <c r="C25" s="72"/>
      <c r="D25" s="48"/>
      <c r="E25" s="22"/>
      <c r="F25" s="72"/>
      <c r="G25" s="48"/>
      <c r="H25" s="23"/>
      <c r="I25" s="98">
        <f t="shared" si="0"/>
        <v>0</v>
      </c>
    </row>
    <row r="26" spans="1:9" s="5" customFormat="1" ht="23.25" customHeight="1" thickBot="1" x14ac:dyDescent="0.3">
      <c r="A26" s="39" t="s">
        <v>111</v>
      </c>
      <c r="B26" s="73">
        <f t="shared" ref="B26:H26" si="1">SUM(B7:B25)/19</f>
        <v>0</v>
      </c>
      <c r="C26" s="74">
        <f t="shared" si="1"/>
        <v>0</v>
      </c>
      <c r="D26" s="41">
        <f t="shared" si="1"/>
        <v>0</v>
      </c>
      <c r="E26" s="73">
        <f t="shared" si="1"/>
        <v>0</v>
      </c>
      <c r="F26" s="74">
        <f t="shared" si="1"/>
        <v>0</v>
      </c>
      <c r="G26" s="41">
        <f t="shared" si="1"/>
        <v>0</v>
      </c>
      <c r="H26" s="46">
        <f t="shared" si="1"/>
        <v>0</v>
      </c>
      <c r="I26" s="65">
        <f>SUM(C29)</f>
        <v>0</v>
      </c>
    </row>
    <row r="27" spans="1:9" s="6" customFormat="1" ht="12.75" customHeight="1" x14ac:dyDescent="0.25">
      <c r="A27" s="128" t="s">
        <v>117</v>
      </c>
      <c r="B27" s="146"/>
      <c r="C27" s="146"/>
      <c r="D27" s="146"/>
      <c r="E27" s="146"/>
      <c r="F27" s="131"/>
      <c r="G27" s="131"/>
      <c r="H27" s="156"/>
      <c r="I27" s="131"/>
    </row>
    <row r="28" spans="1:9" s="7" customFormat="1" ht="15" customHeight="1" x14ac:dyDescent="0.25">
      <c r="A28" s="132">
        <f>SUM(B7:B25)</f>
        <v>0</v>
      </c>
      <c r="B28" s="137"/>
      <c r="C28" s="134" t="s">
        <v>112</v>
      </c>
      <c r="D28" s="135"/>
      <c r="E28" s="136"/>
      <c r="F28" s="133"/>
      <c r="G28" s="133"/>
      <c r="H28" s="133"/>
      <c r="I28" s="140"/>
    </row>
    <row r="29" spans="1:9" s="8" customFormat="1" ht="15" customHeight="1" x14ac:dyDescent="0.25">
      <c r="A29" s="132">
        <f>SUM(C7:H25)</f>
        <v>0</v>
      </c>
      <c r="B29" s="137"/>
      <c r="C29" s="142">
        <f>SUM(D29*E29)</f>
        <v>0</v>
      </c>
      <c r="D29" s="143">
        <f>SUM(B7:B25)/57</f>
        <v>0</v>
      </c>
      <c r="E29" s="144">
        <f>SUM(C7:H25)/342</f>
        <v>0</v>
      </c>
      <c r="F29" s="141"/>
      <c r="G29" s="141"/>
      <c r="H29" s="141"/>
      <c r="I29" s="140"/>
    </row>
    <row r="30" spans="1:9" s="6" customFormat="1" ht="10.5" customHeight="1" x14ac:dyDescent="0.25">
      <c r="A30" s="157"/>
      <c r="B30" s="149"/>
      <c r="C30" s="146"/>
      <c r="D30" s="150"/>
      <c r="E30" s="150"/>
      <c r="F30" s="146"/>
      <c r="G30" s="146"/>
      <c r="H30" s="146"/>
      <c r="I30" s="140"/>
    </row>
    <row r="31" spans="1:9" s="33" customFormat="1" ht="11.25" customHeight="1" x14ac:dyDescent="0.25">
      <c r="A31" s="158"/>
      <c r="B31" s="152"/>
      <c r="C31" s="130"/>
      <c r="D31" s="153"/>
      <c r="E31" s="153"/>
      <c r="F31" s="151"/>
      <c r="G31" s="151"/>
      <c r="H31" s="151"/>
      <c r="I31" s="154"/>
    </row>
    <row r="32" spans="1:9" s="6" customFormat="1" ht="17.100000000000001" customHeight="1" x14ac:dyDescent="0.25">
      <c r="A32" s="140"/>
      <c r="B32" s="152"/>
      <c r="C32" s="130"/>
      <c r="D32" s="153"/>
      <c r="E32" s="153"/>
      <c r="F32" s="146"/>
      <c r="G32" s="146"/>
      <c r="H32" s="146"/>
      <c r="I32" s="140"/>
    </row>
    <row r="33" spans="1:9" x14ac:dyDescent="0.25">
      <c r="A33" s="155"/>
      <c r="B33" s="155"/>
      <c r="C33" s="155"/>
      <c r="D33" s="155"/>
      <c r="E33" s="155"/>
      <c r="F33" s="155"/>
      <c r="G33" s="155"/>
      <c r="H33" s="155"/>
      <c r="I33" s="155"/>
    </row>
  </sheetData>
  <sheetProtection sheet="1" objects="1" scenarios="1"/>
  <phoneticPr fontId="0" type="noConversion"/>
  <dataValidations count="1">
    <dataValidation type="whole" showInputMessage="1" showErrorMessage="1" errorTitle="Out of Range" error="Value must be between 3 - 0_x000a_" sqref="B7:H25">
      <formula1>0</formula1>
      <formula2>3</formula2>
    </dataValidation>
  </dataValidations>
  <pageMargins left="0.66" right="0.5" top="0.25" bottom="0.25" header="0.5" footer="0.15"/>
  <pageSetup orientation="landscape" horizontalDpi="4294967293" r:id="rId1"/>
  <headerFooter alignWithMargins="0">
    <oddFooter xml:space="preserve">&amp;L&amp;8© 2001 Kaiser Foundation Health Plan, Inc.&amp;R&amp;"Arial,Italic"&amp;8&amp;A :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7" sqref="B7"/>
    </sheetView>
  </sheetViews>
  <sheetFormatPr defaultColWidth="9.109375" defaultRowHeight="13.2" x14ac:dyDescent="0.25"/>
  <cols>
    <col min="1" max="1" width="22.33203125" style="1" customWidth="1"/>
    <col min="2" max="2" width="12" style="1" bestFit="1" customWidth="1"/>
    <col min="3" max="3" width="11.109375" style="1" customWidth="1"/>
    <col min="4" max="4" width="11" style="1" customWidth="1"/>
    <col min="5" max="8" width="12.33203125" style="1" customWidth="1"/>
    <col min="9" max="9" width="15.88671875" style="1" customWidth="1"/>
    <col min="10" max="16384" width="9.109375" style="1"/>
  </cols>
  <sheetData>
    <row r="1" spans="1:9" ht="23.25" customHeight="1" x14ac:dyDescent="0.3">
      <c r="A1" s="165" t="s">
        <v>76</v>
      </c>
      <c r="B1" s="165"/>
      <c r="C1" s="165"/>
      <c r="D1" s="165"/>
      <c r="E1" s="165"/>
      <c r="F1" s="165"/>
      <c r="G1" s="165"/>
      <c r="H1" s="165"/>
      <c r="I1" s="165"/>
    </row>
    <row r="2" spans="1:9" ht="26.25" customHeight="1" thickBot="1" x14ac:dyDescent="0.3">
      <c r="A2" s="166" t="s">
        <v>77</v>
      </c>
      <c r="B2" s="167"/>
      <c r="C2" s="167"/>
      <c r="D2" s="167"/>
      <c r="E2" s="167"/>
      <c r="F2" s="167"/>
      <c r="G2" s="167"/>
      <c r="H2" s="167"/>
      <c r="I2" s="167"/>
    </row>
    <row r="3" spans="1:9" ht="17.25" customHeight="1" thickBot="1" x14ac:dyDescent="0.3">
      <c r="A3" s="90"/>
      <c r="B3" s="91"/>
      <c r="C3" s="92" t="s">
        <v>106</v>
      </c>
      <c r="D3" s="93"/>
      <c r="E3" s="94"/>
      <c r="F3" s="93"/>
      <c r="G3" s="93"/>
      <c r="H3" s="94"/>
      <c r="I3" s="95"/>
    </row>
    <row r="4" spans="1:9" s="10" customFormat="1" ht="31.5" customHeight="1" thickBot="1" x14ac:dyDescent="0.3">
      <c r="A4" s="16" t="s">
        <v>0</v>
      </c>
      <c r="B4" s="79" t="s">
        <v>1</v>
      </c>
      <c r="C4" s="84" t="s">
        <v>64</v>
      </c>
      <c r="D4" s="80" t="s">
        <v>63</v>
      </c>
      <c r="E4" s="75" t="s">
        <v>65</v>
      </c>
      <c r="F4" s="77" t="s">
        <v>66</v>
      </c>
      <c r="G4" s="59" t="s">
        <v>107</v>
      </c>
      <c r="H4" s="61" t="s">
        <v>108</v>
      </c>
      <c r="I4" s="30" t="s">
        <v>67</v>
      </c>
    </row>
    <row r="5" spans="1:9" s="3" customFormat="1" ht="36.75" customHeight="1" thickBot="1" x14ac:dyDescent="0.3">
      <c r="A5" s="2"/>
      <c r="B5" s="25" t="s">
        <v>72</v>
      </c>
      <c r="C5" s="85" t="s">
        <v>69</v>
      </c>
      <c r="D5" s="81" t="s">
        <v>70</v>
      </c>
      <c r="E5" s="76" t="s">
        <v>130</v>
      </c>
      <c r="F5" s="78" t="s">
        <v>71</v>
      </c>
      <c r="G5" s="60" t="s">
        <v>109</v>
      </c>
      <c r="H5" s="62" t="s">
        <v>74</v>
      </c>
      <c r="I5" s="31" t="s">
        <v>75</v>
      </c>
    </row>
    <row r="6" spans="1:9" s="11" customFormat="1" ht="39" customHeight="1" thickBot="1" x14ac:dyDescent="0.3">
      <c r="A6" s="9" t="s">
        <v>83</v>
      </c>
      <c r="B6" s="58" t="s">
        <v>82</v>
      </c>
      <c r="C6" s="86" t="s">
        <v>84</v>
      </c>
      <c r="D6" s="82" t="s">
        <v>80</v>
      </c>
      <c r="E6" s="43" t="s">
        <v>81</v>
      </c>
      <c r="F6" s="66" t="s">
        <v>113</v>
      </c>
      <c r="G6" s="67" t="s">
        <v>114</v>
      </c>
      <c r="H6" s="68" t="s">
        <v>115</v>
      </c>
      <c r="I6" s="63" t="s">
        <v>110</v>
      </c>
    </row>
    <row r="7" spans="1:9" s="4" customFormat="1" ht="22.8" x14ac:dyDescent="0.25">
      <c r="A7" s="37" t="s">
        <v>35</v>
      </c>
      <c r="B7" s="19"/>
      <c r="C7" s="71"/>
      <c r="D7" s="47"/>
      <c r="E7" s="19"/>
      <c r="F7" s="71"/>
      <c r="G7" s="47"/>
      <c r="H7" s="35"/>
      <c r="I7" s="96">
        <f>SUM((B7/3)*((C7+D7+E7+F7+G7+H7)/18))</f>
        <v>0</v>
      </c>
    </row>
    <row r="8" spans="1:9" s="4" customFormat="1" ht="22.8" x14ac:dyDescent="0.25">
      <c r="A8" s="38" t="s">
        <v>36</v>
      </c>
      <c r="B8" s="22"/>
      <c r="C8" s="72"/>
      <c r="D8" s="48"/>
      <c r="E8" s="22"/>
      <c r="F8" s="72"/>
      <c r="G8" s="48"/>
      <c r="H8" s="23"/>
      <c r="I8" s="97">
        <f t="shared" ref="I8:I16" si="0">SUM((B8/3)*((C8+D8+E8+F8+G8+H8)/18))</f>
        <v>0</v>
      </c>
    </row>
    <row r="9" spans="1:9" s="4" customFormat="1" ht="24.9" customHeight="1" x14ac:dyDescent="0.25">
      <c r="A9" s="38" t="s">
        <v>37</v>
      </c>
      <c r="B9" s="22"/>
      <c r="C9" s="72"/>
      <c r="D9" s="48"/>
      <c r="E9" s="22"/>
      <c r="F9" s="72"/>
      <c r="G9" s="48"/>
      <c r="H9" s="23"/>
      <c r="I9" s="97">
        <f t="shared" si="0"/>
        <v>0</v>
      </c>
    </row>
    <row r="10" spans="1:9" s="4" customFormat="1" ht="24.9" customHeight="1" x14ac:dyDescent="0.25">
      <c r="A10" s="38" t="s">
        <v>38</v>
      </c>
      <c r="B10" s="22"/>
      <c r="C10" s="72"/>
      <c r="D10" s="48"/>
      <c r="E10" s="22"/>
      <c r="F10" s="72"/>
      <c r="G10" s="48"/>
      <c r="H10" s="23"/>
      <c r="I10" s="97">
        <f t="shared" si="0"/>
        <v>0</v>
      </c>
    </row>
    <row r="11" spans="1:9" s="4" customFormat="1" ht="24.9" customHeight="1" x14ac:dyDescent="0.25">
      <c r="A11" s="38" t="s">
        <v>39</v>
      </c>
      <c r="B11" s="22"/>
      <c r="C11" s="72"/>
      <c r="D11" s="48"/>
      <c r="E11" s="22"/>
      <c r="F11" s="72"/>
      <c r="G11" s="48"/>
      <c r="H11" s="23"/>
      <c r="I11" s="97">
        <f t="shared" si="0"/>
        <v>0</v>
      </c>
    </row>
    <row r="12" spans="1:9" s="4" customFormat="1" ht="24.9" customHeight="1" x14ac:dyDescent="0.25">
      <c r="A12" s="38" t="s">
        <v>40</v>
      </c>
      <c r="B12" s="22"/>
      <c r="C12" s="72"/>
      <c r="D12" s="48"/>
      <c r="E12" s="22"/>
      <c r="F12" s="72"/>
      <c r="G12" s="48"/>
      <c r="H12" s="23"/>
      <c r="I12" s="97">
        <f t="shared" si="0"/>
        <v>0</v>
      </c>
    </row>
    <row r="13" spans="1:9" s="4" customFormat="1" ht="24.9" customHeight="1" x14ac:dyDescent="0.25">
      <c r="A13" s="38" t="s">
        <v>41</v>
      </c>
      <c r="B13" s="22"/>
      <c r="C13" s="72"/>
      <c r="D13" s="48"/>
      <c r="E13" s="22"/>
      <c r="F13" s="72"/>
      <c r="G13" s="48"/>
      <c r="H13" s="23"/>
      <c r="I13" s="97">
        <f t="shared" si="0"/>
        <v>0</v>
      </c>
    </row>
    <row r="14" spans="1:9" s="4" customFormat="1" ht="24.9" customHeight="1" x14ac:dyDescent="0.25">
      <c r="A14" s="38" t="s">
        <v>42</v>
      </c>
      <c r="B14" s="22"/>
      <c r="C14" s="72"/>
      <c r="D14" s="48"/>
      <c r="E14" s="22"/>
      <c r="F14" s="72"/>
      <c r="G14" s="48"/>
      <c r="H14" s="23"/>
      <c r="I14" s="97">
        <f t="shared" si="0"/>
        <v>0</v>
      </c>
    </row>
    <row r="15" spans="1:9" s="4" customFormat="1" ht="24.9" customHeight="1" x14ac:dyDescent="0.25">
      <c r="A15" s="38" t="s">
        <v>43</v>
      </c>
      <c r="B15" s="22"/>
      <c r="C15" s="72"/>
      <c r="D15" s="48"/>
      <c r="E15" s="22"/>
      <c r="F15" s="72"/>
      <c r="G15" s="48"/>
      <c r="H15" s="23"/>
      <c r="I15" s="97">
        <f t="shared" si="0"/>
        <v>0</v>
      </c>
    </row>
    <row r="16" spans="1:9" s="4" customFormat="1" ht="24.9" customHeight="1" thickBot="1" x14ac:dyDescent="0.3">
      <c r="A16" s="38" t="s">
        <v>44</v>
      </c>
      <c r="B16" s="22"/>
      <c r="C16" s="72"/>
      <c r="D16" s="48"/>
      <c r="E16" s="22"/>
      <c r="F16" s="72"/>
      <c r="G16" s="48"/>
      <c r="H16" s="45"/>
      <c r="I16" s="98">
        <f t="shared" si="0"/>
        <v>0</v>
      </c>
    </row>
    <row r="17" spans="1:9" s="5" customFormat="1" ht="30.75" customHeight="1" thickBot="1" x14ac:dyDescent="0.3">
      <c r="A17" s="39" t="s">
        <v>68</v>
      </c>
      <c r="B17" s="73">
        <f t="shared" ref="B17:H17" si="1">SUM(B7:B16)/10</f>
        <v>0</v>
      </c>
      <c r="C17" s="74">
        <f t="shared" si="1"/>
        <v>0</v>
      </c>
      <c r="D17" s="41">
        <f t="shared" si="1"/>
        <v>0</v>
      </c>
      <c r="E17" s="73">
        <f t="shared" si="1"/>
        <v>0</v>
      </c>
      <c r="F17" s="74">
        <f t="shared" si="1"/>
        <v>0</v>
      </c>
      <c r="G17" s="41">
        <f t="shared" si="1"/>
        <v>0</v>
      </c>
      <c r="H17" s="46">
        <f t="shared" si="1"/>
        <v>0</v>
      </c>
      <c r="I17" s="65">
        <f>SUM(C20)</f>
        <v>0</v>
      </c>
    </row>
    <row r="18" spans="1:9" s="6" customFormat="1" ht="14.25" customHeight="1" x14ac:dyDescent="0.25">
      <c r="A18" s="128" t="s">
        <v>117</v>
      </c>
      <c r="B18" s="146"/>
      <c r="C18" s="146"/>
      <c r="D18" s="146"/>
      <c r="E18" s="146"/>
      <c r="F18" s="131"/>
      <c r="G18" s="131"/>
      <c r="H18" s="156"/>
      <c r="I18" s="131"/>
    </row>
    <row r="19" spans="1:9" s="7" customFormat="1" ht="17.100000000000001" customHeight="1" x14ac:dyDescent="0.25">
      <c r="A19" s="132">
        <f>SUM(B7:B16)</f>
        <v>0</v>
      </c>
      <c r="B19" s="137"/>
      <c r="C19" s="134" t="s">
        <v>112</v>
      </c>
      <c r="D19" s="135"/>
      <c r="E19" s="136"/>
      <c r="F19" s="159"/>
      <c r="G19" s="159"/>
      <c r="H19" s="159"/>
      <c r="I19" s="140"/>
    </row>
    <row r="20" spans="1:9" s="8" customFormat="1" ht="17.100000000000001" customHeight="1" x14ac:dyDescent="0.25">
      <c r="A20" s="132">
        <f>SUM(C7:H16)</f>
        <v>0</v>
      </c>
      <c r="B20" s="137"/>
      <c r="C20" s="142">
        <f>SUM(D20*E20)</f>
        <v>0</v>
      </c>
      <c r="D20" s="143">
        <f>SUM(B7:B16)/30</f>
        <v>0</v>
      </c>
      <c r="E20" s="144">
        <f>SUM(C7:H16)/180</f>
        <v>0</v>
      </c>
      <c r="F20" s="141"/>
      <c r="G20" s="160"/>
      <c r="H20" s="141"/>
      <c r="I20" s="140"/>
    </row>
    <row r="21" spans="1:9" s="6" customFormat="1" ht="16.5" customHeight="1" x14ac:dyDescent="0.25">
      <c r="A21" s="157"/>
      <c r="B21" s="149"/>
      <c r="C21" s="146"/>
      <c r="D21" s="146"/>
      <c r="E21" s="146"/>
      <c r="F21" s="161"/>
      <c r="G21" s="160"/>
      <c r="H21" s="161"/>
      <c r="I21" s="140"/>
    </row>
    <row r="22" spans="1:9" s="33" customFormat="1" ht="12.75" customHeight="1" x14ac:dyDescent="0.25">
      <c r="A22" s="158"/>
      <c r="B22" s="152"/>
      <c r="C22" s="130"/>
      <c r="D22" s="153"/>
      <c r="E22" s="153"/>
      <c r="F22" s="151"/>
      <c r="G22" s="151"/>
      <c r="H22" s="151"/>
      <c r="I22" s="154"/>
    </row>
    <row r="23" spans="1:9" s="6" customFormat="1" ht="17.100000000000001" customHeight="1" x14ac:dyDescent="0.25">
      <c r="A23" s="140"/>
      <c r="B23" s="152"/>
      <c r="C23" s="130"/>
      <c r="D23" s="153"/>
      <c r="E23" s="153"/>
      <c r="F23" s="146"/>
      <c r="G23" s="146"/>
      <c r="H23" s="146"/>
      <c r="I23" s="140"/>
    </row>
    <row r="24" spans="1:9" x14ac:dyDescent="0.25">
      <c r="A24" s="155"/>
      <c r="B24" s="155"/>
      <c r="C24" s="155"/>
      <c r="D24" s="155"/>
      <c r="E24" s="155"/>
      <c r="F24" s="155"/>
      <c r="G24" s="155"/>
      <c r="H24" s="155"/>
      <c r="I24" s="155"/>
    </row>
  </sheetData>
  <sheetProtection sheet="1" objects="1" scenarios="1"/>
  <phoneticPr fontId="0" type="noConversion"/>
  <dataValidations count="1">
    <dataValidation type="whole" showInputMessage="1" showErrorMessage="1" errorTitle="Out of Range" error="Value must be between 3 - 0_x000a_" sqref="B7:H16">
      <formula1>0</formula1>
      <formula2>3</formula2>
    </dataValidation>
  </dataValidations>
  <pageMargins left="0.66" right="0.5" top="0.48" bottom="0.25" header="0.67" footer="0.25"/>
  <pageSetup orientation="landscape" horizontalDpi="4294967293" r:id="rId1"/>
  <headerFooter alignWithMargins="0">
    <oddFooter xml:space="preserve">&amp;L© 2001 Kaiser Foundation Health Plan, Inc.&amp;R&amp;"Arial,Italic"&amp;8&amp;A :  &amp;F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B7" sqref="B7"/>
    </sheetView>
  </sheetViews>
  <sheetFormatPr defaultColWidth="9.109375" defaultRowHeight="13.2" x14ac:dyDescent="0.25"/>
  <cols>
    <col min="1" max="1" width="19" style="1" customWidth="1"/>
    <col min="2" max="2" width="12" style="1" bestFit="1" customWidth="1"/>
    <col min="3" max="3" width="11.109375" style="1" customWidth="1"/>
    <col min="4" max="4" width="12.6640625" style="1" customWidth="1"/>
    <col min="5" max="7" width="12.33203125" style="1" customWidth="1"/>
    <col min="8" max="8" width="13.5546875" style="1" customWidth="1"/>
    <col min="9" max="9" width="17.109375" style="1" customWidth="1"/>
    <col min="10" max="16384" width="9.109375" style="1"/>
  </cols>
  <sheetData>
    <row r="1" spans="1:9" ht="18" customHeight="1" x14ac:dyDescent="0.3">
      <c r="A1" s="165" t="s">
        <v>76</v>
      </c>
      <c r="B1" s="165"/>
      <c r="C1" s="165"/>
      <c r="D1" s="165"/>
      <c r="E1" s="165"/>
      <c r="F1" s="165"/>
      <c r="G1" s="165"/>
      <c r="H1" s="165"/>
      <c r="I1" s="165"/>
    </row>
    <row r="2" spans="1:9" ht="16.5" customHeight="1" thickBot="1" x14ac:dyDescent="0.3">
      <c r="A2" s="166" t="s">
        <v>79</v>
      </c>
      <c r="B2" s="167"/>
      <c r="C2" s="167"/>
      <c r="D2" s="167"/>
      <c r="E2" s="167"/>
      <c r="F2" s="167"/>
      <c r="G2" s="167"/>
      <c r="H2" s="167"/>
      <c r="I2" s="167"/>
    </row>
    <row r="3" spans="1:9" ht="17.25" customHeight="1" thickBot="1" x14ac:dyDescent="0.3">
      <c r="A3" s="90"/>
      <c r="B3" s="91"/>
      <c r="C3" s="92" t="s">
        <v>106</v>
      </c>
      <c r="D3" s="93"/>
      <c r="E3" s="94"/>
      <c r="F3" s="93"/>
      <c r="G3" s="93"/>
      <c r="H3" s="94"/>
      <c r="I3" s="95"/>
    </row>
    <row r="4" spans="1:9" s="10" customFormat="1" ht="24" customHeight="1" thickBot="1" x14ac:dyDescent="0.3">
      <c r="A4" s="16" t="s">
        <v>0</v>
      </c>
      <c r="B4" s="50" t="s">
        <v>1</v>
      </c>
      <c r="C4" s="53" t="s">
        <v>64</v>
      </c>
      <c r="D4" s="54" t="s">
        <v>63</v>
      </c>
      <c r="E4" s="75" t="s">
        <v>65</v>
      </c>
      <c r="F4" s="77" t="s">
        <v>66</v>
      </c>
      <c r="G4" s="59" t="s">
        <v>107</v>
      </c>
      <c r="H4" s="61" t="s">
        <v>108</v>
      </c>
      <c r="I4" s="30" t="s">
        <v>67</v>
      </c>
    </row>
    <row r="5" spans="1:9" s="3" customFormat="1" ht="36.75" customHeight="1" thickBot="1" x14ac:dyDescent="0.3">
      <c r="A5" s="2"/>
      <c r="B5" s="25" t="s">
        <v>72</v>
      </c>
      <c r="C5" s="56" t="s">
        <v>69</v>
      </c>
      <c r="D5" s="57" t="s">
        <v>70</v>
      </c>
      <c r="E5" s="76" t="s">
        <v>130</v>
      </c>
      <c r="F5" s="78" t="s">
        <v>71</v>
      </c>
      <c r="G5" s="60" t="s">
        <v>109</v>
      </c>
      <c r="H5" s="62" t="s">
        <v>74</v>
      </c>
      <c r="I5" s="31" t="s">
        <v>75</v>
      </c>
    </row>
    <row r="6" spans="1:9" s="11" customFormat="1" ht="40.5" customHeight="1" thickBot="1" x14ac:dyDescent="0.3">
      <c r="A6" s="9" t="s">
        <v>83</v>
      </c>
      <c r="B6" s="58" t="s">
        <v>82</v>
      </c>
      <c r="C6" s="36" t="s">
        <v>84</v>
      </c>
      <c r="D6" s="44" t="s">
        <v>80</v>
      </c>
      <c r="E6" s="43" t="s">
        <v>81</v>
      </c>
      <c r="F6" s="66" t="s">
        <v>113</v>
      </c>
      <c r="G6" s="67" t="s">
        <v>114</v>
      </c>
      <c r="H6" s="68" t="s">
        <v>121</v>
      </c>
      <c r="I6" s="63" t="s">
        <v>110</v>
      </c>
    </row>
    <row r="7" spans="1:9" s="4" customFormat="1" ht="43.8" x14ac:dyDescent="0.25">
      <c r="A7" s="99" t="s">
        <v>126</v>
      </c>
      <c r="B7" s="19"/>
      <c r="C7" s="71"/>
      <c r="D7" s="47"/>
      <c r="E7" s="19"/>
      <c r="F7" s="71"/>
      <c r="G7" s="47"/>
      <c r="H7" s="20"/>
      <c r="I7" s="96">
        <f>SUM((B7/3)*((C7+D7+E7+F7+G7+H7)/18))</f>
        <v>0</v>
      </c>
    </row>
    <row r="8" spans="1:9" s="4" customFormat="1" ht="43.8" x14ac:dyDescent="0.25">
      <c r="A8" s="100" t="s">
        <v>127</v>
      </c>
      <c r="B8" s="34"/>
      <c r="C8" s="87"/>
      <c r="D8" s="83"/>
      <c r="E8" s="34"/>
      <c r="F8" s="87"/>
      <c r="G8" s="83"/>
      <c r="H8" s="35"/>
      <c r="I8" s="97">
        <f t="shared" ref="I8:I15" si="0">SUM((B8/3)*((C8+D8+E8+F8+G8+H8)/18))</f>
        <v>0</v>
      </c>
    </row>
    <row r="9" spans="1:9" s="4" customFormat="1" ht="23.4" x14ac:dyDescent="0.25">
      <c r="A9" s="101" t="s">
        <v>123</v>
      </c>
      <c r="B9" s="22"/>
      <c r="C9" s="72"/>
      <c r="D9" s="48"/>
      <c r="E9" s="22"/>
      <c r="F9" s="72"/>
      <c r="G9" s="48"/>
      <c r="H9" s="23"/>
      <c r="I9" s="97">
        <f t="shared" si="0"/>
        <v>0</v>
      </c>
    </row>
    <row r="10" spans="1:9" s="4" customFormat="1" ht="23.4" x14ac:dyDescent="0.25">
      <c r="A10" s="100" t="s">
        <v>125</v>
      </c>
      <c r="B10" s="34"/>
      <c r="C10" s="87"/>
      <c r="D10" s="83"/>
      <c r="E10" s="34"/>
      <c r="F10" s="87"/>
      <c r="G10" s="83"/>
      <c r="H10" s="35"/>
      <c r="I10" s="97">
        <f t="shared" si="0"/>
        <v>0</v>
      </c>
    </row>
    <row r="11" spans="1:9" s="4" customFormat="1" x14ac:dyDescent="0.25">
      <c r="A11" s="100" t="s">
        <v>122</v>
      </c>
      <c r="B11" s="34"/>
      <c r="C11" s="87"/>
      <c r="D11" s="83"/>
      <c r="E11" s="34"/>
      <c r="F11" s="87"/>
      <c r="G11" s="83"/>
      <c r="H11" s="35"/>
      <c r="I11" s="97">
        <f t="shared" si="0"/>
        <v>0</v>
      </c>
    </row>
    <row r="12" spans="1:9" s="4" customFormat="1" x14ac:dyDescent="0.25">
      <c r="A12" s="101" t="s">
        <v>45</v>
      </c>
      <c r="B12" s="22"/>
      <c r="C12" s="72"/>
      <c r="D12" s="48"/>
      <c r="E12" s="22"/>
      <c r="F12" s="72"/>
      <c r="G12" s="48"/>
      <c r="H12" s="23"/>
      <c r="I12" s="97">
        <f t="shared" si="0"/>
        <v>0</v>
      </c>
    </row>
    <row r="13" spans="1:9" s="4" customFormat="1" ht="23.4" x14ac:dyDescent="0.25">
      <c r="A13" s="100" t="s">
        <v>128</v>
      </c>
      <c r="B13" s="34"/>
      <c r="C13" s="87"/>
      <c r="D13" s="83"/>
      <c r="E13" s="34"/>
      <c r="F13" s="87"/>
      <c r="G13" s="83"/>
      <c r="H13" s="35"/>
      <c r="I13" s="97">
        <f t="shared" si="0"/>
        <v>0</v>
      </c>
    </row>
    <row r="14" spans="1:9" s="4" customFormat="1" ht="23.4" x14ac:dyDescent="0.25">
      <c r="A14" s="101" t="s">
        <v>129</v>
      </c>
      <c r="B14" s="22"/>
      <c r="C14" s="88"/>
      <c r="D14" s="48"/>
      <c r="E14" s="22"/>
      <c r="F14" s="72"/>
      <c r="G14" s="48"/>
      <c r="H14" s="23"/>
      <c r="I14" s="97">
        <f t="shared" si="0"/>
        <v>0</v>
      </c>
    </row>
    <row r="15" spans="1:9" s="4" customFormat="1" ht="13.8" thickBot="1" x14ac:dyDescent="0.3">
      <c r="A15" s="101" t="s">
        <v>124</v>
      </c>
      <c r="B15" s="22"/>
      <c r="C15" s="88"/>
      <c r="D15" s="48"/>
      <c r="E15" s="22"/>
      <c r="F15" s="72"/>
      <c r="G15" s="48"/>
      <c r="H15" s="23"/>
      <c r="I15" s="98">
        <f t="shared" si="0"/>
        <v>0</v>
      </c>
    </row>
    <row r="16" spans="1:9" s="5" customFormat="1" ht="21" customHeight="1" thickBot="1" x14ac:dyDescent="0.3">
      <c r="A16" s="39" t="s">
        <v>68</v>
      </c>
      <c r="B16" s="89">
        <f>SUM(B7:B15)/9</f>
        <v>0</v>
      </c>
      <c r="C16" s="41">
        <f t="shared" ref="C16:H16" si="1">SUM(C7:C15)/9</f>
        <v>0</v>
      </c>
      <c r="D16" s="73">
        <f t="shared" si="1"/>
        <v>0</v>
      </c>
      <c r="E16" s="73">
        <f t="shared" si="1"/>
        <v>0</v>
      </c>
      <c r="F16" s="74">
        <f t="shared" si="1"/>
        <v>0</v>
      </c>
      <c r="G16" s="73">
        <f t="shared" si="1"/>
        <v>0</v>
      </c>
      <c r="H16" s="73">
        <f t="shared" si="1"/>
        <v>0</v>
      </c>
      <c r="I16" s="65">
        <f>SUM(C20)</f>
        <v>0</v>
      </c>
    </row>
    <row r="17" spans="1:10" s="7" customFormat="1" ht="6.75" customHeight="1" x14ac:dyDescent="0.25">
      <c r="A17" s="140"/>
      <c r="B17" s="137"/>
      <c r="C17" s="162"/>
      <c r="D17" s="163"/>
      <c r="E17" s="163"/>
      <c r="F17" s="133"/>
      <c r="G17" s="133"/>
      <c r="H17" s="133"/>
      <c r="I17" s="140"/>
    </row>
    <row r="18" spans="1:10" s="6" customFormat="1" ht="14.25" customHeight="1" x14ac:dyDescent="0.25">
      <c r="A18" s="128" t="s">
        <v>117</v>
      </c>
      <c r="B18" s="146"/>
      <c r="C18" s="146"/>
      <c r="D18" s="146"/>
      <c r="E18" s="146"/>
      <c r="F18" s="131"/>
      <c r="G18" s="131"/>
      <c r="H18" s="156"/>
      <c r="I18" s="131"/>
      <c r="J18" s="1"/>
    </row>
    <row r="19" spans="1:10" s="33" customFormat="1" ht="24" customHeight="1" x14ac:dyDescent="0.25">
      <c r="A19" s="132">
        <f>SUM(B7:B15)</f>
        <v>0</v>
      </c>
      <c r="B19" s="137"/>
      <c r="C19" s="134" t="s">
        <v>112</v>
      </c>
      <c r="D19" s="135"/>
      <c r="E19" s="136"/>
      <c r="F19" s="155"/>
      <c r="G19" s="155"/>
      <c r="H19" s="155"/>
      <c r="I19" s="155"/>
      <c r="J19" s="1"/>
    </row>
    <row r="20" spans="1:10" s="6" customFormat="1" x14ac:dyDescent="0.25">
      <c r="A20" s="132">
        <f>SUM(C7:H15)</f>
        <v>0</v>
      </c>
      <c r="B20" s="137"/>
      <c r="C20" s="142">
        <f>SUM(D20*E20)</f>
        <v>0</v>
      </c>
      <c r="D20" s="143">
        <f>SUM(B7:B15)/27</f>
        <v>0</v>
      </c>
      <c r="E20" s="144">
        <f>SUM(C7:H15)/162</f>
        <v>0</v>
      </c>
      <c r="F20" s="155"/>
      <c r="G20" s="164"/>
      <c r="H20" s="155"/>
      <c r="I20" s="155"/>
      <c r="J20" s="1"/>
    </row>
    <row r="21" spans="1:10" ht="40.5" customHeight="1" x14ac:dyDescent="0.25">
      <c r="A21" s="157"/>
      <c r="B21" s="149"/>
      <c r="C21" s="146"/>
      <c r="D21" s="150"/>
      <c r="E21" s="150"/>
      <c r="F21" s="155"/>
      <c r="G21" s="155"/>
      <c r="H21" s="155"/>
      <c r="I21" s="155"/>
    </row>
    <row r="22" spans="1:10" ht="24" customHeight="1" x14ac:dyDescent="0.25">
      <c r="A22" s="158"/>
      <c r="B22" s="155"/>
      <c r="C22" s="155"/>
      <c r="D22" s="155"/>
      <c r="E22" s="155"/>
      <c r="F22" s="155"/>
      <c r="G22" s="155"/>
      <c r="H22" s="155"/>
      <c r="I22" s="155"/>
    </row>
    <row r="23" spans="1:10" x14ac:dyDescent="0.25">
      <c r="A23" s="155"/>
      <c r="B23" s="155"/>
      <c r="C23" s="155"/>
      <c r="D23" s="155"/>
      <c r="E23" s="155"/>
      <c r="F23" s="155"/>
      <c r="G23" s="155"/>
      <c r="H23" s="155"/>
      <c r="I23" s="155"/>
    </row>
    <row r="24" spans="1:10" x14ac:dyDescent="0.25">
      <c r="A24" s="155"/>
      <c r="B24" s="155"/>
      <c r="C24" s="155"/>
      <c r="D24" s="155"/>
      <c r="E24" s="155"/>
      <c r="F24" s="155"/>
      <c r="G24" s="155"/>
      <c r="H24" s="155"/>
      <c r="I24" s="155"/>
    </row>
    <row r="26" spans="1:10" ht="18.75" customHeight="1" x14ac:dyDescent="0.25"/>
    <row r="27" spans="1:10" ht="15.75" customHeight="1" x14ac:dyDescent="0.25"/>
    <row r="28" spans="1:10" ht="15" customHeight="1" x14ac:dyDescent="0.25"/>
    <row r="29" spans="1:10" ht="15" customHeight="1" x14ac:dyDescent="0.25"/>
    <row r="30" spans="1:10" ht="15" customHeight="1" x14ac:dyDescent="0.25"/>
  </sheetData>
  <sheetProtection sheet="1" objects="1" scenarios="1"/>
  <phoneticPr fontId="0" type="noConversion"/>
  <dataValidations count="1">
    <dataValidation type="whole" showInputMessage="1" showErrorMessage="1" errorTitle="Out of Range" error="Value must be between 0 - 3_x000a_" sqref="B7:H15">
      <formula1>0</formula1>
      <formula2>3</formula2>
    </dataValidation>
  </dataValidations>
  <pageMargins left="0.66" right="0.5" top="0.25" bottom="0.25" header="0.5" footer="0.25"/>
  <pageSetup orientation="landscape" horizontalDpi="4294967293" r:id="rId1"/>
  <headerFooter alignWithMargins="0">
    <oddFooter xml:space="preserve">&amp;L&amp;8© 2001 Kaiser Foundation Health Plan, Inc.&amp;R&amp;"Arial,Italic"&amp;8&amp;A :  &amp;F&amp;"Arial,Regular"&amp;10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31" workbookViewId="0">
      <selection activeCell="H1" sqref="H1"/>
    </sheetView>
  </sheetViews>
  <sheetFormatPr defaultColWidth="9.109375" defaultRowHeight="13.2" x14ac:dyDescent="0.25"/>
  <cols>
    <col min="1" max="1" width="36" style="102" customWidth="1"/>
    <col min="2" max="5" width="10.6640625" style="102" customWidth="1"/>
    <col min="6" max="6" width="12.33203125" style="102" customWidth="1"/>
    <col min="7" max="16384" width="9.109375" style="102"/>
  </cols>
  <sheetData>
    <row r="1" spans="1:8" ht="18.75" customHeight="1" x14ac:dyDescent="0.25">
      <c r="A1" s="168" t="s">
        <v>51</v>
      </c>
      <c r="B1" s="168"/>
      <c r="C1" s="168"/>
      <c r="D1" s="168"/>
      <c r="E1" s="168"/>
      <c r="F1" s="168"/>
      <c r="G1" s="168"/>
    </row>
    <row r="2" spans="1:8" s="105" customFormat="1" ht="107.25" customHeight="1" x14ac:dyDescent="0.25">
      <c r="A2" s="169"/>
      <c r="B2" s="170" t="s">
        <v>47</v>
      </c>
      <c r="C2" s="170" t="s">
        <v>48</v>
      </c>
      <c r="D2" s="170" t="s">
        <v>49</v>
      </c>
      <c r="E2" s="170" t="s">
        <v>50</v>
      </c>
      <c r="F2" s="103" t="s">
        <v>131</v>
      </c>
      <c r="G2" s="173"/>
      <c r="H2" s="104"/>
    </row>
    <row r="3" spans="1:8" ht="20.100000000000001" customHeight="1" x14ac:dyDescent="0.25">
      <c r="A3" s="129" t="s">
        <v>118</v>
      </c>
      <c r="B3" s="171">
        <f>'Natural Hazards'!D26</f>
        <v>0</v>
      </c>
      <c r="C3" s="172">
        <f>'Technological Hazards'!D29</f>
        <v>0</v>
      </c>
      <c r="D3" s="171">
        <f>'Human Hazards'!D20</f>
        <v>0</v>
      </c>
      <c r="E3" s="172">
        <f>'Hazardous Materials'!D20</f>
        <v>0</v>
      </c>
      <c r="F3" s="106">
        <f>('Natural Hazards'!A25+'Technological Hazards'!A28+'Human Hazards'!A19+'Hazardous Materials'!A19)/162</f>
        <v>0</v>
      </c>
      <c r="G3" s="174"/>
      <c r="H3" s="107"/>
    </row>
    <row r="4" spans="1:8" ht="20.100000000000001" customHeight="1" x14ac:dyDescent="0.25">
      <c r="A4" s="129" t="s">
        <v>119</v>
      </c>
      <c r="B4" s="171">
        <f>'Natural Hazards'!E26</f>
        <v>0</v>
      </c>
      <c r="C4" s="172">
        <f>'Technological Hazards'!E29</f>
        <v>0</v>
      </c>
      <c r="D4" s="171">
        <f>'Human Hazards'!E20</f>
        <v>0</v>
      </c>
      <c r="E4" s="172">
        <f>'Hazardous Materials'!E20</f>
        <v>0</v>
      </c>
      <c r="F4" s="106">
        <f>('Natural Hazards'!A26+'Technological Hazards'!A29+'Human Hazards'!A20+'Hazardous Materials'!A20)/972</f>
        <v>0</v>
      </c>
      <c r="G4" s="175"/>
      <c r="H4" s="107"/>
    </row>
    <row r="5" spans="1:8" ht="6" customHeight="1" x14ac:dyDescent="0.25">
      <c r="A5" s="129"/>
      <c r="B5" s="172"/>
      <c r="C5" s="172"/>
      <c r="D5" s="172"/>
      <c r="E5" s="172"/>
      <c r="F5" s="106"/>
      <c r="G5" s="175"/>
    </row>
    <row r="6" spans="1:8" ht="24" customHeight="1" x14ac:dyDescent="0.25">
      <c r="A6" s="108" t="s">
        <v>120</v>
      </c>
      <c r="B6" s="109">
        <f>'Natural Hazards'!C26</f>
        <v>0</v>
      </c>
      <c r="C6" s="109">
        <f>'Technological Hazards'!C29</f>
        <v>0</v>
      </c>
      <c r="D6" s="109">
        <f>'Human Hazards'!C20</f>
        <v>0</v>
      </c>
      <c r="E6" s="109">
        <f>'Hazardous Materials'!C20</f>
        <v>0</v>
      </c>
      <c r="F6" s="110">
        <f>SUM(F3*F4)</f>
        <v>0</v>
      </c>
      <c r="G6" s="174"/>
    </row>
    <row r="7" spans="1:8" x14ac:dyDescent="0.25">
      <c r="A7" s="180"/>
      <c r="B7" s="175"/>
      <c r="C7" s="175"/>
      <c r="D7" s="175"/>
      <c r="E7" s="175"/>
      <c r="F7" s="175"/>
      <c r="G7" s="175"/>
    </row>
    <row r="8" spans="1:8" x14ac:dyDescent="0.25">
      <c r="G8" s="175"/>
    </row>
    <row r="9" spans="1:8" x14ac:dyDescent="0.25">
      <c r="G9" s="175"/>
    </row>
    <row r="10" spans="1:8" x14ac:dyDescent="0.25">
      <c r="G10" s="175"/>
    </row>
    <row r="11" spans="1:8" x14ac:dyDescent="0.25">
      <c r="G11" s="175"/>
    </row>
    <row r="12" spans="1:8" x14ac:dyDescent="0.25">
      <c r="G12" s="175"/>
    </row>
    <row r="13" spans="1:8" x14ac:dyDescent="0.25">
      <c r="G13" s="175"/>
    </row>
    <row r="14" spans="1:8" x14ac:dyDescent="0.25">
      <c r="G14" s="175"/>
    </row>
    <row r="15" spans="1:8" x14ac:dyDescent="0.25">
      <c r="G15" s="175"/>
    </row>
    <row r="16" spans="1:8" x14ac:dyDescent="0.25">
      <c r="G16" s="175"/>
    </row>
    <row r="17" spans="7:7" x14ac:dyDescent="0.25">
      <c r="G17" s="175"/>
    </row>
    <row r="18" spans="7:7" x14ac:dyDescent="0.25">
      <c r="G18" s="175"/>
    </row>
    <row r="19" spans="7:7" x14ac:dyDescent="0.25">
      <c r="G19" s="175"/>
    </row>
    <row r="20" spans="7:7" x14ac:dyDescent="0.25">
      <c r="G20" s="175"/>
    </row>
    <row r="21" spans="7:7" x14ac:dyDescent="0.25">
      <c r="G21" s="175"/>
    </row>
    <row r="22" spans="7:7" x14ac:dyDescent="0.25">
      <c r="G22" s="175"/>
    </row>
    <row r="23" spans="7:7" x14ac:dyDescent="0.25">
      <c r="G23" s="175"/>
    </row>
    <row r="24" spans="7:7" x14ac:dyDescent="0.25">
      <c r="G24" s="175"/>
    </row>
    <row r="25" spans="7:7" x14ac:dyDescent="0.25">
      <c r="G25" s="175"/>
    </row>
    <row r="26" spans="7:7" x14ac:dyDescent="0.25">
      <c r="G26" s="175"/>
    </row>
    <row r="27" spans="7:7" x14ac:dyDescent="0.25">
      <c r="G27" s="175"/>
    </row>
    <row r="28" spans="7:7" x14ac:dyDescent="0.25">
      <c r="G28" s="175"/>
    </row>
    <row r="29" spans="7:7" x14ac:dyDescent="0.25">
      <c r="G29" s="175"/>
    </row>
    <row r="30" spans="7:7" x14ac:dyDescent="0.25">
      <c r="G30" s="175"/>
    </row>
    <row r="31" spans="7:7" x14ac:dyDescent="0.25">
      <c r="G31" s="175"/>
    </row>
    <row r="32" spans="7:7" x14ac:dyDescent="0.25">
      <c r="G32" s="175"/>
    </row>
    <row r="33" spans="1:9" x14ac:dyDescent="0.25">
      <c r="G33" s="175"/>
    </row>
    <row r="34" spans="1:9" x14ac:dyDescent="0.25">
      <c r="G34" s="175"/>
    </row>
    <row r="35" spans="1:9" x14ac:dyDescent="0.25">
      <c r="G35" s="175"/>
    </row>
    <row r="36" spans="1:9" x14ac:dyDescent="0.25">
      <c r="G36" s="175"/>
    </row>
    <row r="37" spans="1:9" x14ac:dyDescent="0.25">
      <c r="G37" s="175"/>
    </row>
    <row r="38" spans="1:9" x14ac:dyDescent="0.25">
      <c r="G38" s="175"/>
    </row>
    <row r="39" spans="1:9" x14ac:dyDescent="0.25">
      <c r="G39" s="175"/>
    </row>
    <row r="40" spans="1:9" x14ac:dyDescent="0.25">
      <c r="G40" s="175"/>
    </row>
    <row r="41" spans="1:9" x14ac:dyDescent="0.25">
      <c r="G41" s="175"/>
    </row>
    <row r="42" spans="1:9" x14ac:dyDescent="0.25">
      <c r="G42" s="175"/>
    </row>
    <row r="43" spans="1:9" x14ac:dyDescent="0.25">
      <c r="G43" s="175"/>
    </row>
    <row r="44" spans="1:9" x14ac:dyDescent="0.25">
      <c r="A44" s="157" t="s">
        <v>157</v>
      </c>
      <c r="B44" s="178"/>
      <c r="C44" s="178"/>
      <c r="D44" s="178"/>
      <c r="E44" s="178"/>
      <c r="F44" s="178"/>
      <c r="G44" s="176"/>
      <c r="H44" s="112"/>
      <c r="I44" s="112"/>
    </row>
    <row r="45" spans="1:9" s="116" customFormat="1" x14ac:dyDescent="0.25">
      <c r="A45" s="158" t="s">
        <v>158</v>
      </c>
      <c r="B45" s="179"/>
      <c r="C45" s="179"/>
      <c r="D45" s="179"/>
      <c r="E45" s="179"/>
      <c r="F45" s="179"/>
      <c r="G45" s="177"/>
      <c r="H45" s="115"/>
      <c r="I45" s="115"/>
    </row>
    <row r="46" spans="1:9" x14ac:dyDescent="0.25">
      <c r="A46" s="178"/>
      <c r="B46" s="178"/>
      <c r="C46" s="178"/>
      <c r="D46" s="178"/>
      <c r="E46" s="178"/>
      <c r="F46" s="178"/>
      <c r="G46" s="176"/>
      <c r="H46" s="112"/>
      <c r="I46" s="112"/>
    </row>
    <row r="47" spans="1:9" x14ac:dyDescent="0.25">
      <c r="A47" s="178"/>
      <c r="B47" s="178"/>
      <c r="C47" s="178"/>
      <c r="D47" s="178"/>
      <c r="E47" s="178"/>
      <c r="F47" s="178"/>
      <c r="G47" s="176"/>
      <c r="H47" s="112"/>
      <c r="I47" s="112"/>
    </row>
    <row r="48" spans="1:9" x14ac:dyDescent="0.25">
      <c r="A48" s="175"/>
      <c r="B48" s="175"/>
      <c r="C48" s="175"/>
      <c r="D48" s="175"/>
      <c r="E48" s="175"/>
      <c r="F48" s="175"/>
      <c r="G48" s="175"/>
    </row>
  </sheetData>
  <sheetProtection sheet="1" objects="1" scenarios="1"/>
  <phoneticPr fontId="0" type="noConversion"/>
  <pageMargins left="0.5" right="0.25" top="0.5" bottom="0.5" header="0.5" footer="0.25"/>
  <pageSetup orientation="portrait" horizontalDpi="4294967293" r:id="rId1"/>
  <headerFooter alignWithMargins="0">
    <oddFooter>&amp;L&amp;8© 2001 Kaiser Foundation Health Plan, Inc.&amp;R&amp;"Arial,Italic"&amp;8&amp;F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Natural Hazards</vt:lpstr>
      <vt:lpstr>Technological Hazards</vt:lpstr>
      <vt:lpstr>Human Hazards</vt:lpstr>
      <vt:lpstr>Hazardous Materials</vt:lpstr>
      <vt:lpstr>Summary</vt:lpstr>
    </vt:vector>
  </TitlesOfParts>
  <Company>Kaiser Foundation Health Plan,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saruwami</dc:creator>
  <cp:lastModifiedBy>Frankie Trifilio</cp:lastModifiedBy>
  <cp:lastPrinted>2003-08-15T16:30:26Z</cp:lastPrinted>
  <dcterms:created xsi:type="dcterms:W3CDTF">2000-12-06T18:52:54Z</dcterms:created>
  <dcterms:modified xsi:type="dcterms:W3CDTF">2014-08-22T13:39:10Z</dcterms:modified>
</cp:coreProperties>
</file>